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共有\Users\root\Documents\教務室\◇学費分納願\"/>
    </mc:Choice>
  </mc:AlternateContent>
  <xr:revisionPtr revIDLastSave="0" documentId="13_ncr:1_{273ACF1C-CD31-48B4-833A-47E487AA9660}" xr6:coauthVersionLast="45" xr6:coauthVersionMax="45" xr10:uidLastSave="{00000000-0000-0000-0000-000000000000}"/>
  <bookViews>
    <workbookView xWindow="0" yWindow="255" windowWidth="20490" windowHeight="10665" xr2:uid="{D7E130B0-2271-4E1C-85D9-CC0547F72E93}"/>
  </bookViews>
  <sheets>
    <sheet name="夜間部" sheetId="4" r:id="rId1"/>
    <sheet name="本科" sheetId="5" r:id="rId2"/>
    <sheet name="専修科" sheetId="3" r:id="rId3"/>
    <sheet name="角田先生作成" sheetId="2" r:id="rId4"/>
    <sheet name="専修科 (手数料）" sheetId="6" r:id="rId5"/>
    <sheet name="本科 (手数料)" sheetId="7" r:id="rId6"/>
    <sheet name="夜間部 (手数料）" sheetId="8" r:id="rId7"/>
  </sheets>
  <definedNames>
    <definedName name="_xlnm.Print_Area" localSheetId="0">夜間部!$B$2:$I$36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6" l="1"/>
  <c r="D33" i="6"/>
  <c r="D32" i="6"/>
  <c r="D31" i="6"/>
  <c r="D30" i="6"/>
  <c r="D35" i="6" s="1"/>
  <c r="D25" i="6"/>
  <c r="D24" i="6"/>
  <c r="D23" i="6"/>
  <c r="D22" i="6"/>
  <c r="D26" i="6" s="1"/>
  <c r="D21" i="6"/>
  <c r="D16" i="6"/>
  <c r="D15" i="6"/>
  <c r="D14" i="6"/>
  <c r="D13" i="6"/>
  <c r="D12" i="6"/>
  <c r="D17" i="6" s="1"/>
  <c r="D34" i="3" l="1"/>
  <c r="D33" i="3"/>
  <c r="D32" i="3"/>
  <c r="D31" i="3"/>
  <c r="D30" i="3"/>
  <c r="D35" i="3" s="1"/>
  <c r="D25" i="3"/>
  <c r="D24" i="3"/>
  <c r="D23" i="3"/>
  <c r="D22" i="3"/>
  <c r="D21" i="3"/>
  <c r="D16" i="3"/>
  <c r="D15" i="3"/>
  <c r="D14" i="3"/>
  <c r="D13" i="3"/>
  <c r="D12" i="3"/>
  <c r="D17" i="3" s="1"/>
  <c r="D26" i="3" l="1"/>
  <c r="F31" i="2"/>
  <c r="F30" i="2"/>
  <c r="F27" i="2"/>
  <c r="F28" i="2"/>
  <c r="F29" i="2"/>
  <c r="F26" i="2"/>
  <c r="B29" i="2"/>
  <c r="B30" i="2"/>
  <c r="B31" i="2"/>
  <c r="B28" i="2"/>
  <c r="B27" i="2"/>
  <c r="B26" i="2"/>
  <c r="D10" i="2"/>
  <c r="D11" i="2"/>
  <c r="D12" i="2"/>
  <c r="D13" i="2"/>
  <c r="D14" i="2"/>
  <c r="D9" i="2"/>
  <c r="F32" i="2" l="1"/>
  <c r="D15" i="2"/>
  <c r="B32" i="2"/>
  <c r="G26" i="2"/>
  <c r="G27" i="2" s="1"/>
  <c r="G28" i="2" s="1"/>
  <c r="G29" i="2" s="1"/>
  <c r="G30" i="2" s="1"/>
  <c r="G31" i="2" s="1"/>
  <c r="C26" i="2"/>
  <c r="C27" i="2" s="1"/>
  <c r="C28" i="2" s="1"/>
  <c r="C29" i="2" s="1"/>
  <c r="C30" i="2" s="1"/>
  <c r="C31" i="2" s="1"/>
  <c r="E9" i="2"/>
  <c r="E10" i="2" s="1"/>
  <c r="E11" i="2" s="1"/>
  <c r="E12" i="2" s="1"/>
  <c r="E13" i="2" s="1"/>
  <c r="E14" i="2" s="1"/>
  <c r="C5" i="2"/>
</calcChain>
</file>

<file path=xl/sharedStrings.xml><?xml version="1.0" encoding="utf-8"?>
<sst xmlns="http://schemas.openxmlformats.org/spreadsheetml/2006/main" count="352" uniqueCount="77">
  <si>
    <t>９月末</t>
    <rPh sb="1" eb="2">
      <t>ガツ</t>
    </rPh>
    <rPh sb="2" eb="3">
      <t>マツ</t>
    </rPh>
    <phoneticPr fontId="2"/>
  </si>
  <si>
    <t>１０月末</t>
    <rPh sb="2" eb="3">
      <t>ガツ</t>
    </rPh>
    <rPh sb="3" eb="4">
      <t>マツ</t>
    </rPh>
    <phoneticPr fontId="2"/>
  </si>
  <si>
    <t>１１月末</t>
    <rPh sb="2" eb="3">
      <t>ガツ</t>
    </rPh>
    <rPh sb="3" eb="4">
      <t>マツ</t>
    </rPh>
    <phoneticPr fontId="2"/>
  </si>
  <si>
    <t>１２月末</t>
    <rPh sb="2" eb="3">
      <t>ガツ</t>
    </rPh>
    <rPh sb="3" eb="4">
      <t>マツ</t>
    </rPh>
    <phoneticPr fontId="2"/>
  </si>
  <si>
    <t>１月末</t>
    <rPh sb="1" eb="2">
      <t>ガツ</t>
    </rPh>
    <rPh sb="2" eb="3">
      <t>マツ</t>
    </rPh>
    <phoneticPr fontId="2"/>
  </si>
  <si>
    <t>２月末</t>
    <rPh sb="1" eb="2">
      <t>ガツ</t>
    </rPh>
    <rPh sb="2" eb="3">
      <t>マツ</t>
    </rPh>
    <phoneticPr fontId="2"/>
  </si>
  <si>
    <t>納入期限</t>
    <rPh sb="0" eb="2">
      <t>ノウニュウ</t>
    </rPh>
    <rPh sb="2" eb="4">
      <t>キゲン</t>
    </rPh>
    <phoneticPr fontId="2"/>
  </si>
  <si>
    <t>金額</t>
    <rPh sb="0" eb="2">
      <t>キンガク</t>
    </rPh>
    <phoneticPr fontId="2"/>
  </si>
  <si>
    <t>◆昼間部調理師本科・専修科</t>
    <rPh sb="1" eb="3">
      <t>チュウカン</t>
    </rPh>
    <rPh sb="3" eb="4">
      <t>ブ</t>
    </rPh>
    <rPh sb="4" eb="6">
      <t>チョウリ</t>
    </rPh>
    <rPh sb="6" eb="7">
      <t>シ</t>
    </rPh>
    <rPh sb="7" eb="9">
      <t>ホンカ</t>
    </rPh>
    <rPh sb="10" eb="13">
      <t>センシュウカ</t>
    </rPh>
    <phoneticPr fontId="2"/>
  </si>
  <si>
    <t>　半期納入金額</t>
    <rPh sb="1" eb="3">
      <t>ハンキ</t>
    </rPh>
    <rPh sb="3" eb="5">
      <t>ノウニュウ</t>
    </rPh>
    <rPh sb="5" eb="7">
      <t>キンガク</t>
    </rPh>
    <phoneticPr fontId="2"/>
  </si>
  <si>
    <t>円</t>
    <rPh sb="0" eb="1">
      <t>エン</t>
    </rPh>
    <phoneticPr fontId="2"/>
  </si>
  <si>
    <t>授業期間　６か月</t>
    <rPh sb="0" eb="2">
      <t>ジュギョウ</t>
    </rPh>
    <rPh sb="2" eb="4">
      <t>キカン</t>
    </rPh>
    <rPh sb="7" eb="8">
      <t>ゲツ</t>
    </rPh>
    <phoneticPr fontId="2"/>
  </si>
  <si>
    <t>　１か月単価</t>
    <rPh sb="3" eb="4">
      <t>ゲツ</t>
    </rPh>
    <rPh sb="4" eb="6">
      <t>タンカ</t>
    </rPh>
    <phoneticPr fontId="2"/>
  </si>
  <si>
    <t>後期</t>
    <rPh sb="0" eb="2">
      <t>コウキ</t>
    </rPh>
    <phoneticPr fontId="2"/>
  </si>
  <si>
    <t>前期</t>
    <rPh sb="0" eb="2">
      <t>ゼンキ</t>
    </rPh>
    <phoneticPr fontId="2"/>
  </si>
  <si>
    <t>３月末</t>
    <rPh sb="1" eb="2">
      <t>ガツ</t>
    </rPh>
    <rPh sb="2" eb="3">
      <t>マツ</t>
    </rPh>
    <phoneticPr fontId="2"/>
  </si>
  <si>
    <t>４月末</t>
    <rPh sb="1" eb="2">
      <t>ガツ</t>
    </rPh>
    <rPh sb="2" eb="3">
      <t>マツ</t>
    </rPh>
    <phoneticPr fontId="2"/>
  </si>
  <si>
    <t>５月末</t>
    <rPh sb="1" eb="2">
      <t>ガツ</t>
    </rPh>
    <rPh sb="2" eb="3">
      <t>マツ</t>
    </rPh>
    <phoneticPr fontId="2"/>
  </si>
  <si>
    <t>６月末</t>
    <rPh sb="1" eb="2">
      <t>ガツ</t>
    </rPh>
    <rPh sb="2" eb="3">
      <t>マツ</t>
    </rPh>
    <phoneticPr fontId="2"/>
  </si>
  <si>
    <t>７月末</t>
    <rPh sb="1" eb="2">
      <t>ガツ</t>
    </rPh>
    <rPh sb="2" eb="3">
      <t>マツ</t>
    </rPh>
    <phoneticPr fontId="2"/>
  </si>
  <si>
    <t>８月末</t>
    <rPh sb="1" eb="2">
      <t>ガツ</t>
    </rPh>
    <rPh sb="2" eb="3">
      <t>マツ</t>
    </rPh>
    <phoneticPr fontId="2"/>
  </si>
  <si>
    <t>合計金額</t>
    <rPh sb="0" eb="2">
      <t>ゴウケイ</t>
    </rPh>
    <rPh sb="2" eb="4">
      <t>キンガク</t>
    </rPh>
    <phoneticPr fontId="2"/>
  </si>
  <si>
    <t>合計額</t>
    <rPh sb="0" eb="2">
      <t>ゴウケイ</t>
    </rPh>
    <rPh sb="2" eb="3">
      <t>ガク</t>
    </rPh>
    <phoneticPr fontId="2"/>
  </si>
  <si>
    <t>月額</t>
    <rPh sb="0" eb="2">
      <t>ゲツガク</t>
    </rPh>
    <phoneticPr fontId="2"/>
  </si>
  <si>
    <t>＊期日までに未納の時点で出校停止</t>
    <rPh sb="1" eb="3">
      <t>キジツ</t>
    </rPh>
    <rPh sb="6" eb="8">
      <t>ミノウ</t>
    </rPh>
    <rPh sb="9" eb="11">
      <t>ジテン</t>
    </rPh>
    <rPh sb="12" eb="14">
      <t>シュッコウ</t>
    </rPh>
    <rPh sb="14" eb="16">
      <t>テイシ</t>
    </rPh>
    <phoneticPr fontId="2"/>
  </si>
  <si>
    <t>◆夜間部調理師本科</t>
    <rPh sb="1" eb="3">
      <t>ヤカン</t>
    </rPh>
    <rPh sb="3" eb="4">
      <t>ブ</t>
    </rPh>
    <rPh sb="4" eb="6">
      <t>チョウリ</t>
    </rPh>
    <rPh sb="6" eb="7">
      <t>シ</t>
    </rPh>
    <rPh sb="7" eb="9">
      <t>ホンカ</t>
    </rPh>
    <phoneticPr fontId="2"/>
  </si>
  <si>
    <t>　後期納入金</t>
    <rPh sb="1" eb="3">
      <t>コウキ</t>
    </rPh>
    <rPh sb="3" eb="6">
      <t>ノウニュウキン</t>
    </rPh>
    <phoneticPr fontId="2"/>
  </si>
  <si>
    <t>　　前期納入金</t>
    <rPh sb="2" eb="4">
      <t>ゼンキ</t>
    </rPh>
    <rPh sb="4" eb="7">
      <t>ノウニュウキン</t>
    </rPh>
    <phoneticPr fontId="2"/>
  </si>
  <si>
    <t>　　授業期間　６か月</t>
    <rPh sb="2" eb="4">
      <t>ジュギョウ</t>
    </rPh>
    <rPh sb="4" eb="6">
      <t>キカン</t>
    </rPh>
    <rPh sb="9" eb="10">
      <t>ゲツ</t>
    </rPh>
    <phoneticPr fontId="2"/>
  </si>
  <si>
    <t>　授業期間　６か月</t>
    <rPh sb="1" eb="3">
      <t>ジュギョウ</t>
    </rPh>
    <rPh sb="3" eb="5">
      <t>キカン</t>
    </rPh>
    <rPh sb="8" eb="9">
      <t>ゲツ</t>
    </rPh>
    <phoneticPr fontId="2"/>
  </si>
  <si>
    <t>　　１か月単価</t>
    <phoneticPr fontId="2"/>
  </si>
  <si>
    <t>2か月36,666　4か月36,667</t>
    <rPh sb="2" eb="3">
      <t>ゲツ</t>
    </rPh>
    <rPh sb="12" eb="13">
      <t>ゲツ</t>
    </rPh>
    <phoneticPr fontId="2"/>
  </si>
  <si>
    <t>2か月28,334　4か月28,333</t>
    <rPh sb="2" eb="3">
      <t>ゲツ</t>
    </rPh>
    <rPh sb="12" eb="13">
      <t>ゲツ</t>
    </rPh>
    <phoneticPr fontId="2"/>
  </si>
  <si>
    <t>学費分納のご案内</t>
    <rPh sb="0" eb="2">
      <t>ガクヒ</t>
    </rPh>
    <rPh sb="2" eb="4">
      <t>ブンノウ</t>
    </rPh>
    <rPh sb="6" eb="8">
      <t>アンナイ</t>
    </rPh>
    <phoneticPr fontId="2"/>
  </si>
  <si>
    <t>（毎月５％の手数料がかかります。）</t>
    <rPh sb="1" eb="3">
      <t>マイツキ</t>
    </rPh>
    <rPh sb="6" eb="9">
      <t>テスウリョウ</t>
    </rPh>
    <phoneticPr fontId="2"/>
  </si>
  <si>
    <t>１年次後期</t>
    <rPh sb="1" eb="3">
      <t>ネンジ</t>
    </rPh>
    <rPh sb="3" eb="5">
      <t>コウキ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</si>
  <si>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</si>
  <si>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</si>
  <si>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</si>
  <si>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</si>
  <si>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</si>
  <si>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</si>
  <si>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９月末</t>
    <rPh sb="1" eb="2">
      <t>ゲツ</t>
    </rPh>
    <rPh sb="2" eb="3">
      <t>マツ</t>
    </rPh>
    <phoneticPr fontId="2"/>
  </si>
  <si>
    <t>１０月末</t>
    <rPh sb="2" eb="3">
      <t>ゲツ</t>
    </rPh>
    <rPh sb="3" eb="4">
      <t>マツ</t>
    </rPh>
    <phoneticPr fontId="2"/>
  </si>
  <si>
    <t>１１月末</t>
    <rPh sb="2" eb="3">
      <t>ゲツ</t>
    </rPh>
    <rPh sb="3" eb="4">
      <t>マツ</t>
    </rPh>
    <phoneticPr fontId="2"/>
  </si>
  <si>
    <t>１２月末</t>
    <rPh sb="2" eb="3">
      <t>ゲツ</t>
    </rPh>
    <rPh sb="3" eb="4">
      <t>マツ</t>
    </rPh>
    <phoneticPr fontId="2"/>
  </si>
  <si>
    <t>２月末</t>
    <rPh sb="1" eb="2">
      <t>ゲツ</t>
    </rPh>
    <rPh sb="2" eb="3">
      <t>マツ</t>
    </rPh>
    <phoneticPr fontId="2"/>
  </si>
  <si>
    <t>納入金月額</t>
    <rPh sb="0" eb="3">
      <t>ノウニュウキン</t>
    </rPh>
    <rPh sb="3" eb="5">
      <t>ゲツガク</t>
    </rPh>
    <phoneticPr fontId="2"/>
  </si>
  <si>
    <t>納入期限</t>
    <rPh sb="0" eb="4">
      <t>ノウニュウキゲン</t>
    </rPh>
    <phoneticPr fontId="2"/>
  </si>
  <si>
    <t>合計</t>
    <rPh sb="0" eb="2">
      <t>ゴウケイ</t>
    </rPh>
    <phoneticPr fontId="2"/>
  </si>
  <si>
    <t>585,000円</t>
    <rPh sb="7" eb="8">
      <t>エン</t>
    </rPh>
    <phoneticPr fontId="2"/>
  </si>
  <si>
    <t>（半期）</t>
    <rPh sb="1" eb="3">
      <t>ハンキ</t>
    </rPh>
    <phoneticPr fontId="2"/>
  </si>
  <si>
    <t>２年次前期</t>
    <rPh sb="1" eb="3">
      <t>ネンジ</t>
    </rPh>
    <rPh sb="3" eb="5">
      <t>ゼンキ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</si>
  <si>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</si>
  <si>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</si>
  <si>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</si>
  <si>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</si>
  <si>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</si>
  <si>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</si>
  <si>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３月末</t>
    <rPh sb="1" eb="2">
      <t>ゲツ</t>
    </rPh>
    <rPh sb="2" eb="3">
      <t>マツ</t>
    </rPh>
    <phoneticPr fontId="2"/>
  </si>
  <si>
    <t>４月末</t>
    <rPh sb="1" eb="2">
      <t>ゲツ</t>
    </rPh>
    <rPh sb="2" eb="3">
      <t>マツ</t>
    </rPh>
    <phoneticPr fontId="2"/>
  </si>
  <si>
    <t>５月末</t>
    <rPh sb="1" eb="2">
      <t>ゲツ</t>
    </rPh>
    <rPh sb="2" eb="3">
      <t>マツ</t>
    </rPh>
    <phoneticPr fontId="2"/>
  </si>
  <si>
    <t>６月末</t>
    <rPh sb="1" eb="2">
      <t>ゲツ</t>
    </rPh>
    <rPh sb="2" eb="3">
      <t>マツ</t>
    </rPh>
    <phoneticPr fontId="2"/>
  </si>
  <si>
    <t>８月末</t>
    <rPh sb="1" eb="2">
      <t>ゲツ</t>
    </rPh>
    <rPh sb="2" eb="3">
      <t>マツ</t>
    </rPh>
    <phoneticPr fontId="2"/>
  </si>
  <si>
    <t>２年次後期</t>
    <rPh sb="1" eb="3">
      <t>ネンジ</t>
    </rPh>
    <rPh sb="3" eb="5">
      <t>コウキ</t>
    </rPh>
    <phoneticPr fontId="2"/>
  </si>
  <si>
    <t>＊分割納入の場合、毎月５％の手数料がかかります。</t>
    <rPh sb="1" eb="3">
      <t>ブンカツ</t>
    </rPh>
    <rPh sb="3" eb="5">
      <t>ノウニュウ</t>
    </rPh>
    <rPh sb="6" eb="8">
      <t>バアイ</t>
    </rPh>
    <rPh sb="9" eb="11">
      <t>マイツキ</t>
    </rPh>
    <rPh sb="14" eb="17">
      <t>テスウリョウ</t>
    </rPh>
    <phoneticPr fontId="2"/>
  </si>
  <si>
    <t>＊期日までに未納の場合、その時点で出校停止となります。</t>
    <rPh sb="1" eb="3">
      <t>キジツ</t>
    </rPh>
    <rPh sb="6" eb="8">
      <t>ミノウ</t>
    </rPh>
    <rPh sb="9" eb="11">
      <t>バアイ</t>
    </rPh>
    <rPh sb="14" eb="16">
      <t>ジテン</t>
    </rPh>
    <rPh sb="17" eb="19">
      <t>シュッコウ</t>
    </rPh>
    <rPh sb="19" eb="21">
      <t>テイシ</t>
    </rPh>
    <phoneticPr fontId="2"/>
  </si>
  <si>
    <t>220,000円</t>
    <rPh sb="7" eb="8">
      <t>エン</t>
    </rPh>
    <phoneticPr fontId="2"/>
  </si>
  <si>
    <t>170000円</t>
    <rPh sb="6" eb="7">
      <t>エン</t>
    </rPh>
    <phoneticPr fontId="2"/>
  </si>
  <si>
    <t>一括納入</t>
    <rPh sb="0" eb="2">
      <t>イッカツ</t>
    </rPh>
    <rPh sb="2" eb="4">
      <t>ノウニュウ</t>
    </rPh>
    <phoneticPr fontId="2"/>
  </si>
  <si>
    <t>★分割納入もご相談に乗ります。</t>
    <rPh sb="1" eb="3">
      <t>ブンカツ</t>
    </rPh>
    <rPh sb="3" eb="5">
      <t>ノウニュウ</t>
    </rPh>
    <rPh sb="7" eb="9">
      <t>ソウダン</t>
    </rPh>
    <rPh sb="10" eb="11">
      <t>ノ</t>
    </rPh>
    <phoneticPr fontId="2"/>
  </si>
  <si>
    <t>◆夜間部調理師本科（２年コース）</t>
    <rPh sb="1" eb="3">
      <t>ヤカン</t>
    </rPh>
    <rPh sb="3" eb="4">
      <t>ブ</t>
    </rPh>
    <rPh sb="4" eb="6">
      <t>チョウリ</t>
    </rPh>
    <rPh sb="6" eb="7">
      <t>シ</t>
    </rPh>
    <rPh sb="7" eb="8">
      <t>ホン</t>
    </rPh>
    <rPh sb="8" eb="9">
      <t>カ</t>
    </rPh>
    <rPh sb="11" eb="12">
      <t>ネン</t>
    </rPh>
    <phoneticPr fontId="2"/>
  </si>
  <si>
    <t>☆分割納入される場合の詳細</t>
    <rPh sb="1" eb="3">
      <t>ブンカツ</t>
    </rPh>
    <rPh sb="3" eb="5">
      <t>ノウニュウ</t>
    </rPh>
    <rPh sb="8" eb="10">
      <t>バアイ</t>
    </rPh>
    <rPh sb="11" eb="13">
      <t>ショウサイ</t>
    </rPh>
    <phoneticPr fontId="2"/>
  </si>
  <si>
    <t>◆昼間部調理師本科（１年コース）</t>
    <rPh sb="1" eb="3">
      <t>チュウカン</t>
    </rPh>
    <rPh sb="3" eb="4">
      <t>ブ</t>
    </rPh>
    <rPh sb="4" eb="7">
      <t>チョウリシ</t>
    </rPh>
    <rPh sb="7" eb="9">
      <t>ホンカ</t>
    </rPh>
    <rPh sb="11" eb="12">
      <t>ネン</t>
    </rPh>
    <phoneticPr fontId="2"/>
  </si>
  <si>
    <t>◆昼間部調理師専修科（２年コース）</t>
    <rPh sb="1" eb="3">
      <t>チュウカン</t>
    </rPh>
    <rPh sb="3" eb="4">
      <t>ブ</t>
    </rPh>
    <rPh sb="4" eb="6">
      <t>チョウリ</t>
    </rPh>
    <rPh sb="6" eb="7">
      <t>シ</t>
    </rPh>
    <rPh sb="7" eb="10">
      <t>センシュウカ</t>
    </rPh>
    <rPh sb="12" eb="13">
      <t>ネン</t>
    </rPh>
    <phoneticPr fontId="2"/>
  </si>
  <si>
    <t>560,000円</t>
    <rPh sb="7" eb="8">
      <t>エン</t>
    </rPh>
    <phoneticPr fontId="2"/>
  </si>
  <si>
    <t>＊分割納入の場合、毎月５％の利息がかかります。</t>
    <rPh sb="1" eb="3">
      <t>ブンカツ</t>
    </rPh>
    <rPh sb="3" eb="5">
      <t>ノウニュウ</t>
    </rPh>
    <rPh sb="6" eb="8">
      <t>バアイ</t>
    </rPh>
    <rPh sb="9" eb="11">
      <t>マイツキ</t>
    </rPh>
    <rPh sb="14" eb="16">
      <t>リソク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</si>
</sst>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Tahoma"/>
      <family val="2"/>
      <charset val="1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4" fillId="0" borderId="0" xfId="1" applyFont="1">
      <alignment vertical="center"/>
    </xf>
    <xf numFmtId="0" fontId="0" fillId="0" borderId="1" xfId="0" applyBorder="1" applyAlignment="1">
      <alignment vertical="center"/>
    </xf>
    <xf numFmtId="49" fontId="5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4" fillId="0" borderId="0" xfId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2</xdr:row>
      <xdr:rowOff>161925</xdr:rowOff>
    </xdr:from>
    <xdr:to>
      <xdr:col>8</xdr:col>
      <xdr:colOff>676275</xdr:colOff>
      <xdr:row>10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AE5FAF6-8411-485B-8FFC-37901F9A922E}"/>
            </a:ext>
          </a:extLst>
        </xdr:cNvPr>
        <xdr:cNvSpPr/>
      </xdr:nvSpPr>
      <xdr:spPr>
        <a:xfrm>
          <a:off x="400050" y="485775"/>
          <a:ext cx="5010150" cy="199072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12</xdr:row>
          <xdr:rowOff>1</xdr:rowOff>
        </xdr:from>
        <xdr:to>
          <xdr:col>7</xdr:col>
          <xdr:colOff>601532</xdr:colOff>
          <xdr:row>34</xdr:row>
          <xdr:rowOff>161926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DFD8FAF1-3C8B-476B-879F-17F15F50F5B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L$39:$P$64" spid="_x0000_s30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95400" y="2962276"/>
              <a:ext cx="3078032" cy="6229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304800</xdr:colOff>
      <xdr:row>1</xdr:row>
      <xdr:rowOff>38100</xdr:rowOff>
    </xdr:from>
    <xdr:to>
      <xdr:col>3</xdr:col>
      <xdr:colOff>133350</xdr:colOff>
      <xdr:row>1</xdr:row>
      <xdr:rowOff>295275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B27E987-9AC1-489C-983B-49BFF7D8F2AB}"/>
            </a:ext>
          </a:extLst>
        </xdr:cNvPr>
        <xdr:cNvSpPr txBox="1"/>
      </xdr:nvSpPr>
      <xdr:spPr>
        <a:xfrm>
          <a:off x="400050" y="95250"/>
          <a:ext cx="800100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夜間部</a:t>
          </a:r>
        </a:p>
      </xdr:txBody>
    </xdr:sp>
    <xdr:clientData/>
  </xdr:twoCellAnchor>
  <xdr:twoCellAnchor>
    <xdr:from>
      <xdr:col>3</xdr:col>
      <xdr:colOff>923925</xdr:colOff>
      <xdr:row>34</xdr:row>
      <xdr:rowOff>123825</xdr:rowOff>
    </xdr:from>
    <xdr:to>
      <xdr:col>9</xdr:col>
      <xdr:colOff>0</xdr:colOff>
      <xdr:row>35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292B3D7-1D17-4B7E-9A4A-1A73868EC771}"/>
            </a:ext>
          </a:extLst>
        </xdr:cNvPr>
        <xdr:cNvSpPr txBox="1"/>
      </xdr:nvSpPr>
      <xdr:spPr>
        <a:xfrm>
          <a:off x="1990725" y="8943975"/>
          <a:ext cx="35242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月末が土日の場合は前日の金曜日までとする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123825</xdr:rowOff>
    </xdr:from>
    <xdr:to>
      <xdr:col>6</xdr:col>
      <xdr:colOff>361950</xdr:colOff>
      <xdr:row>7</xdr:row>
      <xdr:rowOff>85725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9016DE6-1BD8-40F7-88AC-5C76869D6CC2}"/>
            </a:ext>
          </a:extLst>
        </xdr:cNvPr>
        <xdr:cNvSpPr/>
      </xdr:nvSpPr>
      <xdr:spPr>
        <a:xfrm>
          <a:off x="285750" y="447675"/>
          <a:ext cx="5534025" cy="151447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142875</xdr:colOff>
      <xdr:row>0</xdr:row>
      <xdr:rowOff>295275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01D9F44-E6B8-456F-9E77-C7FC9F0A1857}"/>
            </a:ext>
          </a:extLst>
        </xdr:cNvPr>
        <xdr:cNvSpPr txBox="1"/>
      </xdr:nvSpPr>
      <xdr:spPr>
        <a:xfrm>
          <a:off x="28575" y="38100"/>
          <a:ext cx="800100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本科</a:t>
          </a:r>
        </a:p>
      </xdr:txBody>
    </xdr:sp>
    <xdr:clientData/>
  </xdr:twoCellAnchor>
  <xdr:twoCellAnchor>
    <xdr:from>
      <xdr:col>3</xdr:col>
      <xdr:colOff>123825</xdr:colOff>
      <xdr:row>17</xdr:row>
      <xdr:rowOff>0</xdr:rowOff>
    </xdr:from>
    <xdr:to>
      <xdr:col>6</xdr:col>
      <xdr:colOff>361950</xdr:colOff>
      <xdr:row>19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19E1C8F-4A16-4811-9691-395A06FD675B}"/>
            </a:ext>
          </a:extLst>
        </xdr:cNvPr>
        <xdr:cNvSpPr txBox="1"/>
      </xdr:nvSpPr>
      <xdr:spPr>
        <a:xfrm>
          <a:off x="2428875" y="4733925"/>
          <a:ext cx="35242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月末が土日の場合は前日の金曜日までとする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123825</xdr:rowOff>
    </xdr:from>
    <xdr:to>
      <xdr:col>7</xdr:col>
      <xdr:colOff>361950</xdr:colOff>
      <xdr:row>7</xdr:row>
      <xdr:rowOff>85725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06873F0-4124-4115-B382-3B58AD86B724}"/>
            </a:ext>
          </a:extLst>
        </xdr:cNvPr>
        <xdr:cNvSpPr/>
      </xdr:nvSpPr>
      <xdr:spPr>
        <a:xfrm>
          <a:off x="285750" y="447675"/>
          <a:ext cx="5534025" cy="1466850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47624</xdr:rowOff>
    </xdr:from>
    <xdr:to>
      <xdr:col>1</xdr:col>
      <xdr:colOff>152400</xdr:colOff>
      <xdr:row>0</xdr:row>
      <xdr:rowOff>304799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F4FC1DC-1959-4E70-B69B-FA75C7D39688}"/>
            </a:ext>
          </a:extLst>
        </xdr:cNvPr>
        <xdr:cNvSpPr txBox="1"/>
      </xdr:nvSpPr>
      <xdr:spPr>
        <a:xfrm>
          <a:off x="38100" y="47624"/>
          <a:ext cx="800100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専修科</a:t>
          </a:r>
        </a:p>
      </xdr:txBody>
    </xdr:sp>
    <xdr:clientData/>
  </xdr:twoCellAnchor>
  <xdr:twoCellAnchor>
    <xdr:from>
      <xdr:col>2</xdr:col>
      <xdr:colOff>942975</xdr:colOff>
      <xdr:row>35</xdr:row>
      <xdr:rowOff>19050</xdr:rowOff>
    </xdr:from>
    <xdr:to>
      <xdr:col>7</xdr:col>
      <xdr:colOff>342900</xdr:colOff>
      <xdr:row>36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09F5F78-76B1-48C0-9EF0-3A20ACEF546D}"/>
            </a:ext>
          </a:extLst>
        </xdr:cNvPr>
        <xdr:cNvSpPr txBox="1"/>
      </xdr:nvSpPr>
      <xdr:spPr>
        <a:xfrm>
          <a:off x="2276475" y="9667875"/>
          <a:ext cx="35242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月末が土日の場合は前日の金曜日までとする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123825</xdr:rowOff>
    </xdr:from>
    <xdr:to>
      <xdr:col>7</xdr:col>
      <xdr:colOff>361950</xdr:colOff>
      <xdr:row>7</xdr:row>
      <xdr:rowOff>85725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6D318C6-F7DE-4C1C-8D20-73F971E22438}"/>
            </a:ext>
          </a:extLst>
        </xdr:cNvPr>
        <xdr:cNvSpPr/>
      </xdr:nvSpPr>
      <xdr:spPr>
        <a:xfrm>
          <a:off x="285750" y="447675"/>
          <a:ext cx="5534025" cy="153352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47624</xdr:rowOff>
    </xdr:from>
    <xdr:to>
      <xdr:col>1</xdr:col>
      <xdr:colOff>152400</xdr:colOff>
      <xdr:row>0</xdr:row>
      <xdr:rowOff>304799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1E8524-030A-4EA4-B50C-082759F194BA}"/>
            </a:ext>
          </a:extLst>
        </xdr:cNvPr>
        <xdr:cNvSpPr txBox="1"/>
      </xdr:nvSpPr>
      <xdr:spPr>
        <a:xfrm>
          <a:off x="38100" y="47624"/>
          <a:ext cx="800100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専修科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123825</xdr:rowOff>
    </xdr:from>
    <xdr:to>
      <xdr:col>6</xdr:col>
      <xdr:colOff>361950</xdr:colOff>
      <xdr:row>7</xdr:row>
      <xdr:rowOff>85725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672CC02-BABF-44C7-A1E0-DED0150AF8B0}"/>
            </a:ext>
          </a:extLst>
        </xdr:cNvPr>
        <xdr:cNvSpPr/>
      </xdr:nvSpPr>
      <xdr:spPr>
        <a:xfrm>
          <a:off x="285750" y="447675"/>
          <a:ext cx="5667375" cy="153352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142875</xdr:colOff>
      <xdr:row>0</xdr:row>
      <xdr:rowOff>295275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0D51675-16D9-4480-B989-52D1A9DE6994}"/>
            </a:ext>
          </a:extLst>
        </xdr:cNvPr>
        <xdr:cNvSpPr txBox="1"/>
      </xdr:nvSpPr>
      <xdr:spPr>
        <a:xfrm>
          <a:off x="28575" y="38100"/>
          <a:ext cx="800100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本科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161925</xdr:rowOff>
    </xdr:from>
    <xdr:to>
      <xdr:col>7</xdr:col>
      <xdr:colOff>676275</xdr:colOff>
      <xdr:row>9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CC04F06-F928-45E7-9B67-963B355D22BD}"/>
            </a:ext>
          </a:extLst>
        </xdr:cNvPr>
        <xdr:cNvSpPr/>
      </xdr:nvSpPr>
      <xdr:spPr>
        <a:xfrm>
          <a:off x="400050" y="485775"/>
          <a:ext cx="5010150" cy="180022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11</xdr:row>
          <xdr:rowOff>1</xdr:rowOff>
        </xdr:from>
        <xdr:to>
          <xdr:col>7</xdr:col>
          <xdr:colOff>161925</xdr:colOff>
          <xdr:row>37</xdr:row>
          <xdr:rowOff>1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A6323653-38C5-4965-8461-EA304FED46F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K$38:$O$63" spid="_x0000_s81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95400" y="2695576"/>
              <a:ext cx="3600450" cy="7286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28575</xdr:colOff>
      <xdr:row>0</xdr:row>
      <xdr:rowOff>38100</xdr:rowOff>
    </xdr:from>
    <xdr:to>
      <xdr:col>1</xdr:col>
      <xdr:colOff>142875</xdr:colOff>
      <xdr:row>0</xdr:row>
      <xdr:rowOff>295275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6FD23FB-7D3C-4FE5-929A-18D081037506}"/>
            </a:ext>
          </a:extLst>
        </xdr:cNvPr>
        <xdr:cNvSpPr txBox="1"/>
      </xdr:nvSpPr>
      <xdr:spPr>
        <a:xfrm>
          <a:off x="28575" y="38100"/>
          <a:ext cx="800100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夜間部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E0116-E9E2-4769-A1B0-D2302A7A50B8}">
  <dimension ref="B1:P64"/>
  <sheetViews>
    <sheetView tabSelected="1" workbookViewId="0">
      <selection activeCell="L6" sqref="L6"/>
    </sheetView>
  </sheetViews>
  <sheetFormatPr defaultRowHeight="18.75" x14ac:dyDescent="0.4"/>
  <cols>
    <col min="1" max="1" width="1.25" customWidth="1"/>
    <col min="3" max="3" width="3.75" customWidth="1"/>
    <col min="4" max="4" width="12.75" customWidth="1"/>
    <col min="5" max="6" width="4.25" customWidth="1"/>
    <col min="7" max="7" width="15.5" customWidth="1"/>
    <col min="8" max="8" width="12.625" customWidth="1"/>
    <col min="10" max="10" width="1.25" customWidth="1"/>
    <col min="12" max="12" width="11.25" customWidth="1"/>
  </cols>
  <sheetData>
    <row r="1" spans="2:11" ht="4.5" customHeight="1" x14ac:dyDescent="0.4"/>
    <row r="2" spans="2:11" ht="25.5" x14ac:dyDescent="0.4">
      <c r="B2" s="45" t="s">
        <v>33</v>
      </c>
      <c r="C2" s="45"/>
      <c r="D2" s="45"/>
      <c r="E2" s="45"/>
      <c r="F2" s="45"/>
      <c r="G2" s="45"/>
      <c r="H2" s="45"/>
      <c r="I2" s="45"/>
      <c r="J2" s="44"/>
      <c r="K2" s="14"/>
    </row>
    <row r="3" spans="2:11" ht="14.25" customHeight="1" x14ac:dyDescent="0.4">
      <c r="D3" s="10"/>
      <c r="E3" s="10"/>
      <c r="F3" s="10"/>
      <c r="G3" s="10"/>
      <c r="H3" s="10"/>
      <c r="I3" s="10"/>
      <c r="J3" s="10"/>
      <c r="K3" s="10"/>
    </row>
    <row r="4" spans="2:11" ht="20.25" x14ac:dyDescent="0.4">
      <c r="D4" s="33" t="s">
        <v>71</v>
      </c>
    </row>
    <row r="5" spans="2:11" ht="24.75" x14ac:dyDescent="0.4">
      <c r="D5" s="48" t="s">
        <v>69</v>
      </c>
      <c r="E5" s="48"/>
      <c r="F5" s="19" t="s">
        <v>14</v>
      </c>
      <c r="G5" s="35" t="s">
        <v>67</v>
      </c>
      <c r="H5" t="s">
        <v>51</v>
      </c>
    </row>
    <row r="6" spans="2:11" ht="24.75" x14ac:dyDescent="0.4">
      <c r="D6" s="48"/>
      <c r="E6" s="48"/>
      <c r="F6" s="20" t="s">
        <v>13</v>
      </c>
      <c r="G6" s="36" t="s">
        <v>68</v>
      </c>
      <c r="H6" t="s">
        <v>51</v>
      </c>
    </row>
    <row r="7" spans="2:11" ht="6" customHeight="1" x14ac:dyDescent="0.4">
      <c r="D7" s="12"/>
      <c r="E7" s="12"/>
      <c r="F7" s="20"/>
      <c r="G7" s="18"/>
    </row>
    <row r="8" spans="2:11" ht="24" customHeight="1" x14ac:dyDescent="0.4">
      <c r="D8" s="48" t="s">
        <v>70</v>
      </c>
      <c r="E8" s="48"/>
      <c r="F8" s="48"/>
      <c r="G8" s="48"/>
      <c r="H8" s="48"/>
      <c r="I8" s="7"/>
    </row>
    <row r="9" spans="2:11" x14ac:dyDescent="0.4">
      <c r="D9" s="37" t="s">
        <v>76</v>
      </c>
      <c r="H9" s="8"/>
      <c r="I9" s="7"/>
    </row>
    <row r="10" spans="2:11" x14ac:dyDescent="0.4">
      <c r="D10" t="s">
        <v>66</v>
      </c>
      <c r="H10" s="8"/>
      <c r="I10" s="7"/>
    </row>
    <row r="11" spans="2:11" x14ac:dyDescent="0.4">
      <c r="H11" s="8"/>
      <c r="I11" s="7"/>
    </row>
    <row r="12" spans="2:11" ht="16.5" customHeight="1" x14ac:dyDescent="0.4">
      <c r="D12" t="s">
        <v>72</v>
      </c>
    </row>
    <row r="13" spans="2:11" x14ac:dyDescent="0.4">
      <c r="C13" s="24"/>
      <c r="D13" s="25"/>
      <c r="E13" s="46"/>
      <c r="F13" s="46"/>
      <c r="G13" s="46"/>
      <c r="H13" s="22"/>
      <c r="I13" s="24"/>
    </row>
    <row r="14" spans="2:11" ht="24" x14ac:dyDescent="0.4">
      <c r="D14" s="21"/>
      <c r="E14" s="47"/>
      <c r="F14" s="47"/>
      <c r="G14" s="47"/>
      <c r="H14" s="21"/>
    </row>
    <row r="15" spans="2:11" ht="24" x14ac:dyDescent="0.4">
      <c r="D15" s="21"/>
      <c r="E15" s="47"/>
      <c r="F15" s="47"/>
      <c r="G15" s="47"/>
      <c r="H15" s="21"/>
    </row>
    <row r="16" spans="2:11" ht="24" x14ac:dyDescent="0.4">
      <c r="D16" s="21"/>
      <c r="E16" s="47"/>
      <c r="F16" s="47"/>
      <c r="G16" s="47"/>
      <c r="H16" s="21"/>
    </row>
    <row r="17" spans="4:8" ht="24" x14ac:dyDescent="0.4">
      <c r="D17" s="21"/>
      <c r="E17" s="47"/>
      <c r="F17" s="47"/>
      <c r="G17" s="47"/>
      <c r="H17" s="21"/>
    </row>
    <row r="18" spans="4:8" ht="24" x14ac:dyDescent="0.4">
      <c r="D18" s="21"/>
      <c r="E18" s="47"/>
      <c r="F18" s="47"/>
      <c r="G18" s="47"/>
      <c r="H18" s="21"/>
    </row>
    <row r="19" spans="4:8" ht="24" x14ac:dyDescent="0.4">
      <c r="D19" s="21"/>
      <c r="E19" s="47"/>
      <c r="F19" s="47"/>
      <c r="G19" s="47"/>
      <c r="H19" s="21"/>
    </row>
    <row r="20" spans="4:8" ht="24" x14ac:dyDescent="0.4">
      <c r="D20" s="22"/>
      <c r="E20" s="47"/>
      <c r="F20" s="47"/>
      <c r="G20" s="47"/>
      <c r="H20" s="21"/>
    </row>
    <row r="21" spans="4:8" ht="6.95" customHeight="1" x14ac:dyDescent="0.4">
      <c r="D21" s="23"/>
      <c r="E21" s="23"/>
      <c r="F21" s="23"/>
      <c r="G21" s="23"/>
      <c r="H21" s="23"/>
    </row>
    <row r="22" spans="4:8" x14ac:dyDescent="0.4">
      <c r="D22" s="25"/>
      <c r="E22" s="46"/>
      <c r="F22" s="46"/>
      <c r="G22" s="46"/>
      <c r="H22" s="22"/>
    </row>
    <row r="23" spans="4:8" ht="24" x14ac:dyDescent="0.4">
      <c r="D23" s="21"/>
      <c r="E23" s="47"/>
      <c r="F23" s="47"/>
      <c r="G23" s="47"/>
      <c r="H23" s="21"/>
    </row>
    <row r="24" spans="4:8" ht="24" x14ac:dyDescent="0.4">
      <c r="D24" s="21"/>
      <c r="E24" s="47"/>
      <c r="F24" s="47"/>
      <c r="G24" s="47"/>
      <c r="H24" s="21"/>
    </row>
    <row r="25" spans="4:8" ht="24" x14ac:dyDescent="0.4">
      <c r="D25" s="21"/>
      <c r="E25" s="47"/>
      <c r="F25" s="47"/>
      <c r="G25" s="47"/>
      <c r="H25" s="21"/>
    </row>
    <row r="26" spans="4:8" ht="24" x14ac:dyDescent="0.4">
      <c r="D26" s="21"/>
      <c r="E26" s="47"/>
      <c r="F26" s="47"/>
      <c r="G26" s="47"/>
      <c r="H26" s="21"/>
    </row>
    <row r="27" spans="4:8" ht="24" x14ac:dyDescent="0.4">
      <c r="D27" s="21"/>
      <c r="E27" s="47"/>
      <c r="F27" s="47"/>
      <c r="G27" s="47"/>
      <c r="H27" s="21"/>
    </row>
    <row r="28" spans="4:8" ht="24" x14ac:dyDescent="0.4">
      <c r="D28" s="21"/>
      <c r="E28" s="47"/>
      <c r="F28" s="47"/>
      <c r="G28" s="47"/>
      <c r="H28" s="21"/>
    </row>
    <row r="29" spans="4:8" ht="24" x14ac:dyDescent="0.4">
      <c r="D29" s="22"/>
      <c r="E29" s="47"/>
      <c r="F29" s="47"/>
      <c r="G29" s="47"/>
      <c r="H29" s="21"/>
    </row>
    <row r="30" spans="4:8" ht="6.95" customHeight="1" x14ac:dyDescent="0.4">
      <c r="D30" s="23"/>
      <c r="E30" s="23"/>
      <c r="F30" s="23"/>
      <c r="G30" s="23"/>
      <c r="H30" s="23"/>
    </row>
    <row r="31" spans="4:8" x14ac:dyDescent="0.4">
      <c r="D31" s="25"/>
      <c r="E31" s="46"/>
      <c r="F31" s="46"/>
      <c r="G31" s="46"/>
      <c r="H31" s="22"/>
    </row>
    <row r="32" spans="4:8" ht="24" x14ac:dyDescent="0.4">
      <c r="D32" s="21"/>
      <c r="E32" s="47"/>
      <c r="F32" s="47"/>
      <c r="G32" s="47"/>
      <c r="H32" s="21"/>
    </row>
    <row r="33" spans="4:16" ht="24" x14ac:dyDescent="0.4">
      <c r="D33" s="21"/>
      <c r="E33" s="47"/>
      <c r="F33" s="47"/>
      <c r="G33" s="47"/>
      <c r="H33" s="21"/>
    </row>
    <row r="34" spans="4:16" ht="24" x14ac:dyDescent="0.4">
      <c r="D34" s="21"/>
      <c r="E34" s="47"/>
      <c r="F34" s="47"/>
      <c r="G34" s="47"/>
      <c r="H34" s="21"/>
    </row>
    <row r="35" spans="4:16" ht="24" x14ac:dyDescent="0.4">
      <c r="D35" s="21"/>
      <c r="E35" s="47"/>
      <c r="F35" s="47"/>
      <c r="G35" s="47"/>
      <c r="H35" s="21"/>
    </row>
    <row r="36" spans="4:16" ht="24" x14ac:dyDescent="0.4">
      <c r="D36" s="21"/>
      <c r="E36" s="47"/>
      <c r="F36" s="47"/>
      <c r="G36" s="47"/>
      <c r="H36" s="21"/>
    </row>
    <row r="37" spans="4:16" ht="24" x14ac:dyDescent="0.4">
      <c r="D37" s="21"/>
      <c r="E37" s="47"/>
      <c r="F37" s="47"/>
      <c r="G37" s="47"/>
      <c r="H37" s="21"/>
    </row>
    <row r="38" spans="4:16" ht="24" x14ac:dyDescent="0.4">
      <c r="D38" s="22"/>
      <c r="E38" s="47"/>
      <c r="F38" s="47"/>
      <c r="G38" s="47"/>
      <c r="H38" s="21"/>
    </row>
    <row r="39" spans="4:16" x14ac:dyDescent="0.4">
      <c r="L39" s="15" t="s">
        <v>35</v>
      </c>
      <c r="M39" s="49" t="s">
        <v>47</v>
      </c>
      <c r="N39" s="50"/>
      <c r="O39" s="51"/>
      <c r="P39" s="17" t="s">
        <v>48</v>
      </c>
    </row>
    <row r="40" spans="4:16" ht="24" x14ac:dyDescent="0.4">
      <c r="L40" s="11" t="s">
        <v>36</v>
      </c>
      <c r="M40" s="52">
        <v>29750</v>
      </c>
      <c r="N40" s="53"/>
      <c r="O40" s="54"/>
      <c r="P40" s="11" t="s">
        <v>42</v>
      </c>
    </row>
    <row r="41" spans="4:16" ht="24" x14ac:dyDescent="0.4">
      <c r="L41" s="11" t="s">
        <v>37</v>
      </c>
      <c r="M41" s="52">
        <v>29750</v>
      </c>
      <c r="N41" s="53"/>
      <c r="O41" s="54"/>
      <c r="P41" s="11" t="s">
        <v>43</v>
      </c>
    </row>
    <row r="42" spans="4:16" ht="24" x14ac:dyDescent="0.4">
      <c r="L42" s="11" t="s">
        <v>38</v>
      </c>
      <c r="M42" s="52">
        <v>29750</v>
      </c>
      <c r="N42" s="53"/>
      <c r="O42" s="54"/>
      <c r="P42" s="11" t="s">
        <v>44</v>
      </c>
    </row>
    <row r="43" spans="4:16" ht="24" x14ac:dyDescent="0.4">
      <c r="L43" s="11" t="s">
        <v>39</v>
      </c>
      <c r="M43" s="52">
        <v>29750</v>
      </c>
      <c r="N43" s="53"/>
      <c r="O43" s="54"/>
      <c r="P43" s="11" t="s">
        <v>45</v>
      </c>
    </row>
    <row r="44" spans="4:16" ht="24" x14ac:dyDescent="0.4">
      <c r="L44" s="11" t="s">
        <v>40</v>
      </c>
      <c r="M44" s="52">
        <v>29750</v>
      </c>
      <c r="N44" s="53"/>
      <c r="O44" s="54"/>
      <c r="P44" s="11" t="s">
        <v>4</v>
      </c>
    </row>
    <row r="45" spans="4:16" ht="24" x14ac:dyDescent="0.4">
      <c r="L45" s="11" t="s">
        <v>41</v>
      </c>
      <c r="M45" s="52">
        <v>29750</v>
      </c>
      <c r="N45" s="53"/>
      <c r="O45" s="54"/>
      <c r="P45" s="11" t="s">
        <v>46</v>
      </c>
    </row>
    <row r="46" spans="4:16" ht="24" x14ac:dyDescent="0.4">
      <c r="L46" s="13" t="s">
        <v>49</v>
      </c>
      <c r="M46" s="55">
        <v>178500</v>
      </c>
      <c r="N46" s="55"/>
      <c r="O46" s="55"/>
      <c r="P46" s="11"/>
    </row>
    <row r="47" spans="4:16" ht="6.95" customHeight="1" x14ac:dyDescent="0.4"/>
    <row r="48" spans="4:16" x14ac:dyDescent="0.4">
      <c r="L48" s="16" t="s">
        <v>52</v>
      </c>
      <c r="M48" s="49" t="s">
        <v>47</v>
      </c>
      <c r="N48" s="50"/>
      <c r="O48" s="51"/>
      <c r="P48" s="17" t="s">
        <v>48</v>
      </c>
    </row>
    <row r="49" spans="12:16" ht="24" x14ac:dyDescent="0.4">
      <c r="L49" s="11" t="s">
        <v>53</v>
      </c>
      <c r="M49" s="52">
        <v>38500</v>
      </c>
      <c r="N49" s="53"/>
      <c r="O49" s="54"/>
      <c r="P49" s="11" t="s">
        <v>59</v>
      </c>
    </row>
    <row r="50" spans="12:16" ht="24" x14ac:dyDescent="0.4">
      <c r="L50" s="11" t="s">
        <v>54</v>
      </c>
      <c r="M50" s="52">
        <v>38500</v>
      </c>
      <c r="N50" s="53"/>
      <c r="O50" s="54"/>
      <c r="P50" s="11" t="s">
        <v>60</v>
      </c>
    </row>
    <row r="51" spans="12:16" ht="24" x14ac:dyDescent="0.4">
      <c r="L51" s="11" t="s">
        <v>55</v>
      </c>
      <c r="M51" s="52">
        <v>38500</v>
      </c>
      <c r="N51" s="53"/>
      <c r="O51" s="54"/>
      <c r="P51" s="11" t="s">
        <v>61</v>
      </c>
    </row>
    <row r="52" spans="12:16" ht="24" x14ac:dyDescent="0.4">
      <c r="L52" s="11" t="s">
        <v>56</v>
      </c>
      <c r="M52" s="52">
        <v>38500</v>
      </c>
      <c r="N52" s="53"/>
      <c r="O52" s="54"/>
      <c r="P52" s="11" t="s">
        <v>62</v>
      </c>
    </row>
    <row r="53" spans="12:16" ht="24" x14ac:dyDescent="0.4">
      <c r="L53" s="11" t="s">
        <v>57</v>
      </c>
      <c r="M53" s="52">
        <v>38500</v>
      </c>
      <c r="N53" s="53"/>
      <c r="O53" s="54"/>
      <c r="P53" s="11" t="s">
        <v>19</v>
      </c>
    </row>
    <row r="54" spans="12:16" ht="24" x14ac:dyDescent="0.4">
      <c r="L54" s="11" t="s">
        <v>58</v>
      </c>
      <c r="M54" s="52">
        <v>38500</v>
      </c>
      <c r="N54" s="53"/>
      <c r="O54" s="54"/>
      <c r="P54" s="11" t="s">
        <v>63</v>
      </c>
    </row>
    <row r="55" spans="12:16" ht="24" x14ac:dyDescent="0.4">
      <c r="L55" s="13" t="s">
        <v>49</v>
      </c>
      <c r="M55" s="55">
        <v>231000</v>
      </c>
      <c r="N55" s="55"/>
      <c r="O55" s="55"/>
      <c r="P55" s="11"/>
    </row>
    <row r="56" spans="12:16" ht="6.95" customHeight="1" x14ac:dyDescent="0.4"/>
    <row r="57" spans="12:16" x14ac:dyDescent="0.4">
      <c r="L57" s="32" t="s">
        <v>64</v>
      </c>
      <c r="M57" s="49" t="s">
        <v>47</v>
      </c>
      <c r="N57" s="50"/>
      <c r="O57" s="51"/>
      <c r="P57" s="17" t="s">
        <v>48</v>
      </c>
    </row>
    <row r="58" spans="12:16" ht="24" x14ac:dyDescent="0.4">
      <c r="L58" s="11" t="s">
        <v>36</v>
      </c>
      <c r="M58" s="52">
        <v>29750</v>
      </c>
      <c r="N58" s="53"/>
      <c r="O58" s="54"/>
      <c r="P58" s="11" t="s">
        <v>42</v>
      </c>
    </row>
    <row r="59" spans="12:16" ht="24" x14ac:dyDescent="0.4">
      <c r="L59" s="11" t="s">
        <v>37</v>
      </c>
      <c r="M59" s="52">
        <v>29750</v>
      </c>
      <c r="N59" s="53"/>
      <c r="O59" s="54"/>
      <c r="P59" s="11" t="s">
        <v>43</v>
      </c>
    </row>
    <row r="60" spans="12:16" ht="24" x14ac:dyDescent="0.4">
      <c r="L60" s="11" t="s">
        <v>38</v>
      </c>
      <c r="M60" s="52">
        <v>29750</v>
      </c>
      <c r="N60" s="53"/>
      <c r="O60" s="54"/>
      <c r="P60" s="11" t="s">
        <v>44</v>
      </c>
    </row>
    <row r="61" spans="12:16" ht="24" x14ac:dyDescent="0.4">
      <c r="L61" s="11" t="s">
        <v>39</v>
      </c>
      <c r="M61" s="52">
        <v>29750</v>
      </c>
      <c r="N61" s="53"/>
      <c r="O61" s="54"/>
      <c r="P61" s="11" t="s">
        <v>45</v>
      </c>
    </row>
    <row r="62" spans="12:16" ht="24" x14ac:dyDescent="0.4">
      <c r="L62" s="11" t="s">
        <v>40</v>
      </c>
      <c r="M62" s="52">
        <v>29750</v>
      </c>
      <c r="N62" s="53"/>
      <c r="O62" s="54"/>
      <c r="P62" s="11" t="s">
        <v>4</v>
      </c>
    </row>
    <row r="63" spans="12:16" ht="24" x14ac:dyDescent="0.4">
      <c r="L63" s="11" t="s">
        <v>41</v>
      </c>
      <c r="M63" s="52">
        <v>29750</v>
      </c>
      <c r="N63" s="53"/>
      <c r="O63" s="54"/>
      <c r="P63" s="11" t="s">
        <v>46</v>
      </c>
    </row>
    <row r="64" spans="12:16" ht="24" x14ac:dyDescent="0.4">
      <c r="L64" s="13" t="s">
        <v>49</v>
      </c>
      <c r="M64" s="55">
        <v>178500</v>
      </c>
      <c r="N64" s="55"/>
      <c r="O64" s="55"/>
      <c r="P64" s="11"/>
    </row>
  </sheetData>
  <mergeCells count="51">
    <mergeCell ref="M64:O64"/>
    <mergeCell ref="M58:O58"/>
    <mergeCell ref="M59:O59"/>
    <mergeCell ref="M60:O60"/>
    <mergeCell ref="M61:O61"/>
    <mergeCell ref="M62:O62"/>
    <mergeCell ref="M63:O63"/>
    <mergeCell ref="M57:O57"/>
    <mergeCell ref="M44:O44"/>
    <mergeCell ref="M45:O45"/>
    <mergeCell ref="M46:O46"/>
    <mergeCell ref="M48:O48"/>
    <mergeCell ref="M49:O49"/>
    <mergeCell ref="M50:O50"/>
    <mergeCell ref="M51:O51"/>
    <mergeCell ref="M52:O52"/>
    <mergeCell ref="M53:O53"/>
    <mergeCell ref="M54:O54"/>
    <mergeCell ref="M55:O55"/>
    <mergeCell ref="M39:O39"/>
    <mergeCell ref="M40:O40"/>
    <mergeCell ref="M41:O41"/>
    <mergeCell ref="M42:O42"/>
    <mergeCell ref="M43:O43"/>
    <mergeCell ref="E36:G36"/>
    <mergeCell ref="E37:G37"/>
    <mergeCell ref="E38:G38"/>
    <mergeCell ref="D5:E6"/>
    <mergeCell ref="E29:G29"/>
    <mergeCell ref="E31:G31"/>
    <mergeCell ref="E32:G32"/>
    <mergeCell ref="E33:G33"/>
    <mergeCell ref="E34:G34"/>
    <mergeCell ref="E35:G35"/>
    <mergeCell ref="E23:G23"/>
    <mergeCell ref="E24:G24"/>
    <mergeCell ref="E25:G25"/>
    <mergeCell ref="E26:G26"/>
    <mergeCell ref="E27:G27"/>
    <mergeCell ref="E28:G28"/>
    <mergeCell ref="B2:I2"/>
    <mergeCell ref="E22:G22"/>
    <mergeCell ref="E13:G13"/>
    <mergeCell ref="E14:G14"/>
    <mergeCell ref="E15:G15"/>
    <mergeCell ref="D8:H8"/>
    <mergeCell ref="E16:G16"/>
    <mergeCell ref="E17:G17"/>
    <mergeCell ref="E18:G18"/>
    <mergeCell ref="E19:G19"/>
    <mergeCell ref="E20:G20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878C-111B-40D4-A5D0-17DABEB19C92}">
  <dimension ref="A1:H18"/>
  <sheetViews>
    <sheetView topLeftCell="A2" workbookViewId="0">
      <selection activeCell="C6" sqref="C6"/>
    </sheetView>
  </sheetViews>
  <sheetFormatPr defaultRowHeight="18.75" x14ac:dyDescent="0.4"/>
  <cols>
    <col min="2" max="2" width="8.5" customWidth="1"/>
    <col min="3" max="3" width="12.75" customWidth="1"/>
    <col min="4" max="4" width="21.5" customWidth="1"/>
    <col min="5" max="5" width="12.625" customWidth="1"/>
  </cols>
  <sheetData>
    <row r="1" spans="1:8" ht="25.5" x14ac:dyDescent="0.4">
      <c r="A1" s="45" t="s">
        <v>33</v>
      </c>
      <c r="B1" s="45"/>
      <c r="C1" s="45"/>
      <c r="D1" s="45"/>
      <c r="E1" s="45"/>
      <c r="F1" s="45"/>
      <c r="G1" s="45"/>
      <c r="H1" s="14"/>
    </row>
    <row r="2" spans="1:8" ht="14.25" customHeight="1" x14ac:dyDescent="0.4">
      <c r="C2" s="29"/>
      <c r="D2" s="29"/>
      <c r="E2" s="29"/>
      <c r="F2" s="29"/>
      <c r="G2" s="29"/>
      <c r="H2" s="29"/>
    </row>
    <row r="3" spans="1:8" ht="20.25" x14ac:dyDescent="0.4">
      <c r="C3" s="33" t="s">
        <v>73</v>
      </c>
    </row>
    <row r="4" spans="1:8" ht="27.75" x14ac:dyDescent="0.4">
      <c r="C4" s="28" t="s">
        <v>69</v>
      </c>
      <c r="D4" s="34" t="s">
        <v>75</v>
      </c>
      <c r="E4" t="s">
        <v>51</v>
      </c>
    </row>
    <row r="5" spans="1:8" ht="24" customHeight="1" x14ac:dyDescent="0.4">
      <c r="C5" s="48" t="s">
        <v>70</v>
      </c>
      <c r="D5" s="48"/>
      <c r="E5" s="48"/>
      <c r="F5" s="7"/>
    </row>
    <row r="6" spans="1:8" x14ac:dyDescent="0.4">
      <c r="C6" t="s">
        <v>76</v>
      </c>
      <c r="E6" s="8"/>
      <c r="F6" s="7"/>
    </row>
    <row r="7" spans="1:8" x14ac:dyDescent="0.4">
      <c r="C7" t="s">
        <v>66</v>
      </c>
      <c r="E7" s="8"/>
      <c r="F7" s="7"/>
    </row>
    <row r="8" spans="1:8" x14ac:dyDescent="0.4">
      <c r="E8" s="8"/>
      <c r="F8" s="7"/>
    </row>
    <row r="9" spans="1:8" ht="18" customHeight="1" x14ac:dyDescent="0.4">
      <c r="C9" t="s">
        <v>72</v>
      </c>
    </row>
    <row r="10" spans="1:8" x14ac:dyDescent="0.4">
      <c r="C10" s="15" t="s">
        <v>35</v>
      </c>
      <c r="D10" s="17" t="s">
        <v>47</v>
      </c>
      <c r="E10" s="17" t="s">
        <v>48</v>
      </c>
    </row>
    <row r="11" spans="1:8" ht="24" x14ac:dyDescent="0.4">
      <c r="C11" s="30" t="s">
        <v>36</v>
      </c>
      <c r="D11" s="27">
        <v>98000</v>
      </c>
      <c r="E11" s="30" t="s">
        <v>42</v>
      </c>
    </row>
    <row r="12" spans="1:8" ht="24" x14ac:dyDescent="0.4">
      <c r="C12" s="30" t="s">
        <v>37</v>
      </c>
      <c r="D12" s="27">
        <v>98000</v>
      </c>
      <c r="E12" s="30" t="s">
        <v>43</v>
      </c>
    </row>
    <row r="13" spans="1:8" ht="24" x14ac:dyDescent="0.4">
      <c r="C13" s="30" t="s">
        <v>38</v>
      </c>
      <c r="D13" s="27">
        <v>98000</v>
      </c>
      <c r="E13" s="30" t="s">
        <v>44</v>
      </c>
    </row>
    <row r="14" spans="1:8" ht="24" x14ac:dyDescent="0.4">
      <c r="C14" s="30" t="s">
        <v>39</v>
      </c>
      <c r="D14" s="27">
        <v>98000</v>
      </c>
      <c r="E14" s="30" t="s">
        <v>45</v>
      </c>
    </row>
    <row r="15" spans="1:8" ht="24" x14ac:dyDescent="0.4">
      <c r="C15" s="30" t="s">
        <v>40</v>
      </c>
      <c r="D15" s="27">
        <v>98000</v>
      </c>
      <c r="E15" s="30" t="s">
        <v>4</v>
      </c>
    </row>
    <row r="16" spans="1:8" ht="24" x14ac:dyDescent="0.4">
      <c r="C16" s="30" t="s">
        <v>41</v>
      </c>
      <c r="D16" s="27">
        <v>98000</v>
      </c>
      <c r="E16" s="30" t="s">
        <v>46</v>
      </c>
    </row>
    <row r="17" spans="3:5" ht="24" x14ac:dyDescent="0.4">
      <c r="C17" s="13" t="s">
        <v>49</v>
      </c>
      <c r="D17" s="26">
        <v>588000</v>
      </c>
      <c r="E17" s="30"/>
    </row>
    <row r="18" spans="3:5" ht="6.95" customHeight="1" x14ac:dyDescent="0.4"/>
  </sheetData>
  <mergeCells count="2">
    <mergeCell ref="A1:G1"/>
    <mergeCell ref="C5:E5"/>
  </mergeCells>
  <phoneticPr fontId="2"/>
  <pageMargins left="0.47244094488188981" right="0.39370078740157483" top="0.94488188976377963" bottom="0.9448818897637796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C6233-A59B-44D9-8814-7C8CCC27D9C0}">
  <dimension ref="A1:I35"/>
  <sheetViews>
    <sheetView workbookViewId="0">
      <selection activeCell="M12" sqref="M12"/>
    </sheetView>
  </sheetViews>
  <sheetFormatPr defaultRowHeight="18.75" x14ac:dyDescent="0.4"/>
  <cols>
    <col min="2" max="2" width="8.5" customWidth="1"/>
    <col min="3" max="3" width="12.75" customWidth="1"/>
    <col min="4" max="4" width="4.25" customWidth="1"/>
    <col min="5" max="5" width="15.5" customWidth="1"/>
    <col min="6" max="6" width="12.625" customWidth="1"/>
  </cols>
  <sheetData>
    <row r="1" spans="1:9" ht="25.5" x14ac:dyDescent="0.4">
      <c r="A1" s="45" t="s">
        <v>33</v>
      </c>
      <c r="B1" s="45"/>
      <c r="C1" s="45"/>
      <c r="D1" s="45"/>
      <c r="E1" s="45"/>
      <c r="F1" s="45"/>
      <c r="G1" s="45"/>
      <c r="H1" s="45"/>
      <c r="I1" s="14"/>
    </row>
    <row r="2" spans="1:9" ht="14.25" customHeight="1" x14ac:dyDescent="0.4">
      <c r="C2" s="10"/>
      <c r="D2" s="10"/>
      <c r="E2" s="10"/>
      <c r="F2" s="10"/>
      <c r="G2" s="10"/>
      <c r="H2" s="10"/>
      <c r="I2" s="10"/>
    </row>
    <row r="3" spans="1:9" ht="20.25" x14ac:dyDescent="0.4">
      <c r="C3" s="33" t="s">
        <v>74</v>
      </c>
    </row>
    <row r="4" spans="1:9" ht="27.75" x14ac:dyDescent="0.4">
      <c r="C4" s="48" t="s">
        <v>69</v>
      </c>
      <c r="D4" s="48"/>
      <c r="E4" s="31" t="s">
        <v>50</v>
      </c>
      <c r="F4" t="s">
        <v>51</v>
      </c>
    </row>
    <row r="5" spans="1:9" ht="24" customHeight="1" x14ac:dyDescent="0.4">
      <c r="C5" s="48" t="s">
        <v>70</v>
      </c>
      <c r="D5" s="48"/>
      <c r="E5" s="48"/>
      <c r="F5" s="48"/>
      <c r="G5" s="7"/>
    </row>
    <row r="6" spans="1:9" x14ac:dyDescent="0.4">
      <c r="C6" t="s">
        <v>76</v>
      </c>
      <c r="F6" s="8"/>
      <c r="G6" s="7"/>
    </row>
    <row r="7" spans="1:9" x14ac:dyDescent="0.4">
      <c r="C7" t="s">
        <v>66</v>
      </c>
      <c r="F7" s="8"/>
      <c r="G7" s="7"/>
    </row>
    <row r="8" spans="1:9" x14ac:dyDescent="0.4">
      <c r="F8" s="8"/>
      <c r="G8" s="7"/>
    </row>
    <row r="9" spans="1:9" ht="18" customHeight="1" x14ac:dyDescent="0.4">
      <c r="C9" t="s">
        <v>72</v>
      </c>
    </row>
    <row r="10" spans="1:9" x14ac:dyDescent="0.4">
      <c r="C10" s="15" t="s">
        <v>35</v>
      </c>
      <c r="D10" s="49" t="s">
        <v>47</v>
      </c>
      <c r="E10" s="51"/>
      <c r="F10" s="17" t="s">
        <v>48</v>
      </c>
    </row>
    <row r="11" spans="1:9" ht="24" x14ac:dyDescent="0.4">
      <c r="C11" s="11" t="s">
        <v>36</v>
      </c>
      <c r="D11" s="52">
        <v>102375</v>
      </c>
      <c r="E11" s="54"/>
      <c r="F11" s="11" t="s">
        <v>42</v>
      </c>
    </row>
    <row r="12" spans="1:9" ht="24" x14ac:dyDescent="0.4">
      <c r="C12" s="11" t="s">
        <v>37</v>
      </c>
      <c r="D12" s="52">
        <f t="shared" ref="D12:D16" si="0">97500*1.05</f>
        <v>102375</v>
      </c>
      <c r="E12" s="54"/>
      <c r="F12" s="11" t="s">
        <v>43</v>
      </c>
    </row>
    <row r="13" spans="1:9" ht="24" x14ac:dyDescent="0.4">
      <c r="C13" s="11" t="s">
        <v>38</v>
      </c>
      <c r="D13" s="52">
        <f t="shared" si="0"/>
        <v>102375</v>
      </c>
      <c r="E13" s="54"/>
      <c r="F13" s="11" t="s">
        <v>44</v>
      </c>
    </row>
    <row r="14" spans="1:9" ht="24" x14ac:dyDescent="0.4">
      <c r="C14" s="11" t="s">
        <v>39</v>
      </c>
      <c r="D14" s="52">
        <f t="shared" si="0"/>
        <v>102375</v>
      </c>
      <c r="E14" s="54"/>
      <c r="F14" s="11" t="s">
        <v>45</v>
      </c>
    </row>
    <row r="15" spans="1:9" ht="24" x14ac:dyDescent="0.4">
      <c r="C15" s="11" t="s">
        <v>40</v>
      </c>
      <c r="D15" s="52">
        <f t="shared" si="0"/>
        <v>102375</v>
      </c>
      <c r="E15" s="54"/>
      <c r="F15" s="11" t="s">
        <v>4</v>
      </c>
    </row>
    <row r="16" spans="1:9" ht="24" x14ac:dyDescent="0.4">
      <c r="C16" s="11" t="s">
        <v>41</v>
      </c>
      <c r="D16" s="52">
        <f t="shared" si="0"/>
        <v>102375</v>
      </c>
      <c r="E16" s="54"/>
      <c r="F16" s="11" t="s">
        <v>46</v>
      </c>
    </row>
    <row r="17" spans="3:6" ht="24" x14ac:dyDescent="0.4">
      <c r="C17" s="13" t="s">
        <v>49</v>
      </c>
      <c r="D17" s="55">
        <f>SUM(D11:E16)</f>
        <v>614250</v>
      </c>
      <c r="E17" s="55"/>
      <c r="F17" s="11"/>
    </row>
    <row r="18" spans="3:6" ht="6.95" customHeight="1" x14ac:dyDescent="0.4"/>
    <row r="19" spans="3:6" x14ac:dyDescent="0.4">
      <c r="C19" s="16" t="s">
        <v>52</v>
      </c>
      <c r="D19" s="49" t="s">
        <v>47</v>
      </c>
      <c r="E19" s="51"/>
      <c r="F19" s="17" t="s">
        <v>48</v>
      </c>
    </row>
    <row r="20" spans="3:6" ht="24" x14ac:dyDescent="0.4">
      <c r="C20" s="11" t="s">
        <v>53</v>
      </c>
      <c r="D20" s="52">
        <v>102375</v>
      </c>
      <c r="E20" s="54"/>
      <c r="F20" s="11" t="s">
        <v>59</v>
      </c>
    </row>
    <row r="21" spans="3:6" ht="24" x14ac:dyDescent="0.4">
      <c r="C21" s="11" t="s">
        <v>54</v>
      </c>
      <c r="D21" s="52">
        <f t="shared" ref="D21:D25" si="1">97500*1.05</f>
        <v>102375</v>
      </c>
      <c r="E21" s="54"/>
      <c r="F21" s="11" t="s">
        <v>60</v>
      </c>
    </row>
    <row r="22" spans="3:6" ht="24" x14ac:dyDescent="0.4">
      <c r="C22" s="11" t="s">
        <v>55</v>
      </c>
      <c r="D22" s="52">
        <f t="shared" si="1"/>
        <v>102375</v>
      </c>
      <c r="E22" s="54"/>
      <c r="F22" s="11" t="s">
        <v>61</v>
      </c>
    </row>
    <row r="23" spans="3:6" ht="24" x14ac:dyDescent="0.4">
      <c r="C23" s="11" t="s">
        <v>56</v>
      </c>
      <c r="D23" s="52">
        <f t="shared" si="1"/>
        <v>102375</v>
      </c>
      <c r="E23" s="54"/>
      <c r="F23" s="11" t="s">
        <v>62</v>
      </c>
    </row>
    <row r="24" spans="3:6" ht="24" x14ac:dyDescent="0.4">
      <c r="C24" s="11" t="s">
        <v>57</v>
      </c>
      <c r="D24" s="52">
        <f t="shared" si="1"/>
        <v>102375</v>
      </c>
      <c r="E24" s="54"/>
      <c r="F24" s="11" t="s">
        <v>19</v>
      </c>
    </row>
    <row r="25" spans="3:6" ht="24" x14ac:dyDescent="0.4">
      <c r="C25" s="11" t="s">
        <v>58</v>
      </c>
      <c r="D25" s="52">
        <f t="shared" si="1"/>
        <v>102375</v>
      </c>
      <c r="E25" s="54"/>
      <c r="F25" s="11" t="s">
        <v>63</v>
      </c>
    </row>
    <row r="26" spans="3:6" ht="24" x14ac:dyDescent="0.4">
      <c r="C26" s="13" t="s">
        <v>49</v>
      </c>
      <c r="D26" s="55">
        <f>SUM(D20:E25)</f>
        <v>614250</v>
      </c>
      <c r="E26" s="55"/>
      <c r="F26" s="11"/>
    </row>
    <row r="27" spans="3:6" ht="6.95" customHeight="1" x14ac:dyDescent="0.4"/>
    <row r="28" spans="3:6" x14ac:dyDescent="0.4">
      <c r="C28" s="32" t="s">
        <v>64</v>
      </c>
      <c r="D28" s="49" t="s">
        <v>47</v>
      </c>
      <c r="E28" s="51"/>
      <c r="F28" s="17" t="s">
        <v>48</v>
      </c>
    </row>
    <row r="29" spans="3:6" ht="24" x14ac:dyDescent="0.4">
      <c r="C29" s="11" t="s">
        <v>36</v>
      </c>
      <c r="D29" s="52">
        <v>102375</v>
      </c>
      <c r="E29" s="54"/>
      <c r="F29" s="11" t="s">
        <v>42</v>
      </c>
    </row>
    <row r="30" spans="3:6" ht="24" x14ac:dyDescent="0.4">
      <c r="C30" s="11" t="s">
        <v>37</v>
      </c>
      <c r="D30" s="52">
        <f t="shared" ref="D30:D34" si="2">97500*1.05</f>
        <v>102375</v>
      </c>
      <c r="E30" s="54"/>
      <c r="F30" s="11" t="s">
        <v>43</v>
      </c>
    </row>
    <row r="31" spans="3:6" ht="24" x14ac:dyDescent="0.4">
      <c r="C31" s="11" t="s">
        <v>38</v>
      </c>
      <c r="D31" s="52">
        <f t="shared" si="2"/>
        <v>102375</v>
      </c>
      <c r="E31" s="54"/>
      <c r="F31" s="11" t="s">
        <v>44</v>
      </c>
    </row>
    <row r="32" spans="3:6" ht="24" x14ac:dyDescent="0.4">
      <c r="C32" s="11" t="s">
        <v>39</v>
      </c>
      <c r="D32" s="52">
        <f t="shared" si="2"/>
        <v>102375</v>
      </c>
      <c r="E32" s="54"/>
      <c r="F32" s="11" t="s">
        <v>45</v>
      </c>
    </row>
    <row r="33" spans="3:6" ht="24" x14ac:dyDescent="0.4">
      <c r="C33" s="11" t="s">
        <v>40</v>
      </c>
      <c r="D33" s="52">
        <f t="shared" si="2"/>
        <v>102375</v>
      </c>
      <c r="E33" s="54"/>
      <c r="F33" s="11" t="s">
        <v>4</v>
      </c>
    </row>
    <row r="34" spans="3:6" ht="24" x14ac:dyDescent="0.4">
      <c r="C34" s="11" t="s">
        <v>41</v>
      </c>
      <c r="D34" s="52">
        <f t="shared" si="2"/>
        <v>102375</v>
      </c>
      <c r="E34" s="54"/>
      <c r="F34" s="11" t="s">
        <v>46</v>
      </c>
    </row>
    <row r="35" spans="3:6" ht="24" x14ac:dyDescent="0.4">
      <c r="C35" s="13" t="s">
        <v>49</v>
      </c>
      <c r="D35" s="55">
        <f>SUM(D29:E34)</f>
        <v>614250</v>
      </c>
      <c r="E35" s="55"/>
      <c r="F35" s="11"/>
    </row>
  </sheetData>
  <mergeCells count="27">
    <mergeCell ref="D32:E32"/>
    <mergeCell ref="D33:E33"/>
    <mergeCell ref="D34:E34"/>
    <mergeCell ref="D35:E35"/>
    <mergeCell ref="D25:E25"/>
    <mergeCell ref="D26:E26"/>
    <mergeCell ref="D28:E28"/>
    <mergeCell ref="D29:E29"/>
    <mergeCell ref="D30:E30"/>
    <mergeCell ref="D31:E31"/>
    <mergeCell ref="D24:E24"/>
    <mergeCell ref="D15:E15"/>
    <mergeCell ref="D16:E16"/>
    <mergeCell ref="D17:E17"/>
    <mergeCell ref="D13:E13"/>
    <mergeCell ref="D14:E14"/>
    <mergeCell ref="D19:E19"/>
    <mergeCell ref="D20:E20"/>
    <mergeCell ref="D21:E21"/>
    <mergeCell ref="D22:E22"/>
    <mergeCell ref="D23:E23"/>
    <mergeCell ref="C4:D4"/>
    <mergeCell ref="A1:H1"/>
    <mergeCell ref="D10:E10"/>
    <mergeCell ref="D11:E11"/>
    <mergeCell ref="D12:E12"/>
    <mergeCell ref="C5:F5"/>
  </mergeCells>
  <phoneticPr fontId="2"/>
  <pageMargins left="0.51181102362204722" right="0.51181102362204722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4A55C-578D-41A5-8747-13D138DFF9B2}">
  <dimension ref="A1:H34"/>
  <sheetViews>
    <sheetView workbookViewId="0">
      <selection activeCell="A19" sqref="A19"/>
    </sheetView>
  </sheetViews>
  <sheetFormatPr defaultRowHeight="18.75" x14ac:dyDescent="0.4"/>
  <sheetData>
    <row r="1" spans="1:8" ht="25.5" x14ac:dyDescent="0.4">
      <c r="A1" s="58" t="s">
        <v>33</v>
      </c>
      <c r="B1" s="58"/>
      <c r="C1" s="58"/>
      <c r="D1" s="58"/>
      <c r="E1" s="58"/>
      <c r="F1" s="58"/>
      <c r="G1" s="58"/>
      <c r="H1" s="58"/>
    </row>
    <row r="2" spans="1:8" ht="14.25" customHeight="1" x14ac:dyDescent="0.4">
      <c r="A2" s="3"/>
      <c r="B2" s="3"/>
      <c r="C2" s="3"/>
      <c r="D2" s="3"/>
      <c r="E2" s="3"/>
      <c r="F2" s="3"/>
      <c r="G2" s="3"/>
      <c r="H2" s="3"/>
    </row>
    <row r="3" spans="1:8" x14ac:dyDescent="0.4">
      <c r="A3" t="s">
        <v>8</v>
      </c>
    </row>
    <row r="4" spans="1:8" ht="19.5" x14ac:dyDescent="0.4">
      <c r="A4" t="s">
        <v>9</v>
      </c>
      <c r="C4" s="5">
        <v>585000</v>
      </c>
      <c r="D4" t="s">
        <v>10</v>
      </c>
      <c r="E4" t="s">
        <v>11</v>
      </c>
    </row>
    <row r="5" spans="1:8" ht="19.5" x14ac:dyDescent="0.4">
      <c r="A5" t="s">
        <v>12</v>
      </c>
      <c r="C5" s="5">
        <f>C4/6</f>
        <v>97500</v>
      </c>
      <c r="E5" s="8"/>
      <c r="F5" s="7"/>
    </row>
    <row r="6" spans="1:8" ht="8.25" customHeight="1" x14ac:dyDescent="0.4"/>
    <row r="7" spans="1:8" x14ac:dyDescent="0.4">
      <c r="B7" s="59" t="s">
        <v>6</v>
      </c>
      <c r="C7" s="59"/>
      <c r="D7" s="59" t="s">
        <v>7</v>
      </c>
      <c r="E7" s="59"/>
    </row>
    <row r="8" spans="1:8" x14ac:dyDescent="0.4">
      <c r="B8" s="4" t="s">
        <v>13</v>
      </c>
      <c r="C8" s="4" t="s">
        <v>14</v>
      </c>
      <c r="D8" s="4" t="s">
        <v>23</v>
      </c>
      <c r="E8" s="4" t="s">
        <v>22</v>
      </c>
    </row>
    <row r="9" spans="1:8" x14ac:dyDescent="0.4">
      <c r="B9" s="1" t="s">
        <v>0</v>
      </c>
      <c r="C9" s="1" t="s">
        <v>15</v>
      </c>
      <c r="D9" s="2">
        <f>97500*1.05</f>
        <v>102375</v>
      </c>
      <c r="E9" s="2">
        <f>D9</f>
        <v>102375</v>
      </c>
    </row>
    <row r="10" spans="1:8" x14ac:dyDescent="0.4">
      <c r="B10" s="1" t="s">
        <v>1</v>
      </c>
      <c r="C10" s="1" t="s">
        <v>16</v>
      </c>
      <c r="D10" s="2">
        <f t="shared" ref="D10:D14" si="0">97500*1.05</f>
        <v>102375</v>
      </c>
      <c r="E10" s="2">
        <f>E9+D10</f>
        <v>204750</v>
      </c>
    </row>
    <row r="11" spans="1:8" x14ac:dyDescent="0.4">
      <c r="B11" s="1" t="s">
        <v>2</v>
      </c>
      <c r="C11" s="1" t="s">
        <v>17</v>
      </c>
      <c r="D11" s="2">
        <f t="shared" si="0"/>
        <v>102375</v>
      </c>
      <c r="E11" s="2">
        <f t="shared" ref="E11:E14" si="1">E10+D11</f>
        <v>307125</v>
      </c>
    </row>
    <row r="12" spans="1:8" x14ac:dyDescent="0.4">
      <c r="B12" s="1" t="s">
        <v>3</v>
      </c>
      <c r="C12" s="1" t="s">
        <v>18</v>
      </c>
      <c r="D12" s="2">
        <f t="shared" si="0"/>
        <v>102375</v>
      </c>
      <c r="E12" s="2">
        <f t="shared" si="1"/>
        <v>409500</v>
      </c>
    </row>
    <row r="13" spans="1:8" x14ac:dyDescent="0.4">
      <c r="B13" s="1" t="s">
        <v>4</v>
      </c>
      <c r="C13" s="1" t="s">
        <v>19</v>
      </c>
      <c r="D13" s="2">
        <f t="shared" si="0"/>
        <v>102375</v>
      </c>
      <c r="E13" s="2">
        <f t="shared" si="1"/>
        <v>511875</v>
      </c>
    </row>
    <row r="14" spans="1:8" x14ac:dyDescent="0.4">
      <c r="B14" s="1" t="s">
        <v>5</v>
      </c>
      <c r="C14" s="1" t="s">
        <v>20</v>
      </c>
      <c r="D14" s="2">
        <f t="shared" si="0"/>
        <v>102375</v>
      </c>
      <c r="E14" s="2">
        <f t="shared" si="1"/>
        <v>614250</v>
      </c>
    </row>
    <row r="15" spans="1:8" x14ac:dyDescent="0.4">
      <c r="B15" s="59" t="s">
        <v>21</v>
      </c>
      <c r="C15" s="59"/>
      <c r="D15" s="60">
        <f>SUM(D9:D14)</f>
        <v>614250</v>
      </c>
      <c r="E15" s="60"/>
    </row>
    <row r="16" spans="1:8" x14ac:dyDescent="0.4">
      <c r="B16" t="s">
        <v>24</v>
      </c>
    </row>
    <row r="17" spans="1:8" x14ac:dyDescent="0.4">
      <c r="B17" t="s">
        <v>34</v>
      </c>
    </row>
    <row r="19" spans="1:8" x14ac:dyDescent="0.4">
      <c r="A19" t="s">
        <v>25</v>
      </c>
    </row>
    <row r="20" spans="1:8" ht="19.5" x14ac:dyDescent="0.4">
      <c r="A20" t="s">
        <v>26</v>
      </c>
      <c r="C20" s="5">
        <v>170000</v>
      </c>
      <c r="D20" t="s">
        <v>10</v>
      </c>
      <c r="E20" t="s">
        <v>27</v>
      </c>
      <c r="G20" s="5">
        <v>220000</v>
      </c>
      <c r="H20" t="s">
        <v>10</v>
      </c>
    </row>
    <row r="21" spans="1:8" ht="19.5" x14ac:dyDescent="0.4">
      <c r="A21" t="s">
        <v>29</v>
      </c>
      <c r="C21" s="5"/>
      <c r="E21" t="s">
        <v>28</v>
      </c>
    </row>
    <row r="22" spans="1:8" ht="19.5" x14ac:dyDescent="0.4">
      <c r="A22" t="s">
        <v>12</v>
      </c>
      <c r="C22" s="63" t="s">
        <v>32</v>
      </c>
      <c r="D22" s="63"/>
      <c r="E22" t="s">
        <v>30</v>
      </c>
      <c r="G22" s="64" t="s">
        <v>31</v>
      </c>
      <c r="H22" s="64"/>
    </row>
    <row r="23" spans="1:8" x14ac:dyDescent="0.4">
      <c r="C23" s="9"/>
      <c r="G23" s="9"/>
    </row>
    <row r="24" spans="1:8" x14ac:dyDescent="0.4">
      <c r="A24" s="6" t="s">
        <v>6</v>
      </c>
      <c r="B24" s="61" t="s">
        <v>7</v>
      </c>
      <c r="C24" s="62"/>
      <c r="E24" s="6" t="s">
        <v>6</v>
      </c>
      <c r="F24" s="61" t="s">
        <v>7</v>
      </c>
      <c r="G24" s="62"/>
    </row>
    <row r="25" spans="1:8" x14ac:dyDescent="0.4">
      <c r="A25" s="4" t="s">
        <v>13</v>
      </c>
      <c r="B25" s="4" t="s">
        <v>23</v>
      </c>
      <c r="C25" s="4" t="s">
        <v>22</v>
      </c>
      <c r="E25" s="4" t="s">
        <v>14</v>
      </c>
      <c r="F25" s="4" t="s">
        <v>23</v>
      </c>
      <c r="G25" s="4" t="s">
        <v>22</v>
      </c>
    </row>
    <row r="26" spans="1:8" x14ac:dyDescent="0.4">
      <c r="A26" s="1" t="s">
        <v>0</v>
      </c>
      <c r="B26" s="2">
        <f>28334*1.05</f>
        <v>29750.7</v>
      </c>
      <c r="C26" s="2">
        <f>B26</f>
        <v>29750.7</v>
      </c>
      <c r="E26" s="1" t="s">
        <v>15</v>
      </c>
      <c r="F26" s="2">
        <f>36667*1.05</f>
        <v>38500.35</v>
      </c>
      <c r="G26" s="2">
        <f>F26</f>
        <v>38500.35</v>
      </c>
    </row>
    <row r="27" spans="1:8" x14ac:dyDescent="0.4">
      <c r="A27" s="1" t="s">
        <v>1</v>
      </c>
      <c r="B27" s="2">
        <f t="shared" ref="B27" si="2">28334*1.05</f>
        <v>29750.7</v>
      </c>
      <c r="C27" s="2">
        <f>C26+B27</f>
        <v>59501.4</v>
      </c>
      <c r="E27" s="1" t="s">
        <v>16</v>
      </c>
      <c r="F27" s="2">
        <f t="shared" ref="F27:F29" si="3">36667*1.05</f>
        <v>38500.35</v>
      </c>
      <c r="G27" s="2">
        <f>G26+F27</f>
        <v>77000.7</v>
      </c>
    </row>
    <row r="28" spans="1:8" x14ac:dyDescent="0.4">
      <c r="A28" s="1" t="s">
        <v>2</v>
      </c>
      <c r="B28" s="2">
        <f>28333*1.05</f>
        <v>29749.65</v>
      </c>
      <c r="C28" s="2">
        <f>C27+B28</f>
        <v>89251.05</v>
      </c>
      <c r="E28" s="1" t="s">
        <v>17</v>
      </c>
      <c r="F28" s="2">
        <f t="shared" si="3"/>
        <v>38500.35</v>
      </c>
      <c r="G28" s="2">
        <f>G27+F28</f>
        <v>115501.04999999999</v>
      </c>
    </row>
    <row r="29" spans="1:8" x14ac:dyDescent="0.4">
      <c r="A29" s="1" t="s">
        <v>3</v>
      </c>
      <c r="B29" s="2">
        <f t="shared" ref="B29:B31" si="4">28333*1.05</f>
        <v>29749.65</v>
      </c>
      <c r="C29" s="2">
        <f>C28+B29</f>
        <v>119000.70000000001</v>
      </c>
      <c r="E29" s="1" t="s">
        <v>18</v>
      </c>
      <c r="F29" s="2">
        <f t="shared" si="3"/>
        <v>38500.35</v>
      </c>
      <c r="G29" s="2">
        <f>G28+F29</f>
        <v>154001.4</v>
      </c>
    </row>
    <row r="30" spans="1:8" x14ac:dyDescent="0.4">
      <c r="A30" s="1" t="s">
        <v>4</v>
      </c>
      <c r="B30" s="2">
        <f t="shared" si="4"/>
        <v>29749.65</v>
      </c>
      <c r="C30" s="2">
        <f>C29+B30</f>
        <v>148750.35</v>
      </c>
      <c r="E30" s="1" t="s">
        <v>19</v>
      </c>
      <c r="F30" s="2">
        <f>36666*1.05</f>
        <v>38499.300000000003</v>
      </c>
      <c r="G30" s="2">
        <f>G29+F30</f>
        <v>192500.7</v>
      </c>
    </row>
    <row r="31" spans="1:8" x14ac:dyDescent="0.4">
      <c r="A31" s="1" t="s">
        <v>5</v>
      </c>
      <c r="B31" s="2">
        <f t="shared" si="4"/>
        <v>29749.65</v>
      </c>
      <c r="C31" s="2">
        <f>C30+B31</f>
        <v>178500</v>
      </c>
      <c r="E31" s="1" t="s">
        <v>20</v>
      </c>
      <c r="F31" s="2">
        <f>36666*1.05</f>
        <v>38499.300000000003</v>
      </c>
      <c r="G31" s="2">
        <f>G30+F31</f>
        <v>231000</v>
      </c>
    </row>
    <row r="32" spans="1:8" x14ac:dyDescent="0.4">
      <c r="A32" s="6" t="s">
        <v>21</v>
      </c>
      <c r="B32" s="56">
        <f>SUM(B26:B31)</f>
        <v>178500</v>
      </c>
      <c r="C32" s="57"/>
      <c r="E32" s="6" t="s">
        <v>21</v>
      </c>
      <c r="F32" s="56">
        <f>SUM(F26:F31)</f>
        <v>231000</v>
      </c>
      <c r="G32" s="57"/>
    </row>
    <row r="33" spans="1:5" x14ac:dyDescent="0.4">
      <c r="A33" t="s">
        <v>24</v>
      </c>
      <c r="E33" t="s">
        <v>24</v>
      </c>
    </row>
    <row r="34" spans="1:5" x14ac:dyDescent="0.4">
      <c r="A34" t="s">
        <v>34</v>
      </c>
      <c r="E34" t="s">
        <v>34</v>
      </c>
    </row>
  </sheetData>
  <mergeCells count="11">
    <mergeCell ref="B32:C32"/>
    <mergeCell ref="F32:G32"/>
    <mergeCell ref="A1:H1"/>
    <mergeCell ref="B7:C7"/>
    <mergeCell ref="D7:E7"/>
    <mergeCell ref="B15:C15"/>
    <mergeCell ref="D15:E15"/>
    <mergeCell ref="B24:C24"/>
    <mergeCell ref="F24:G24"/>
    <mergeCell ref="C22:D22"/>
    <mergeCell ref="G22:H22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AB694-555D-4E4C-BC73-1A71B6F56936}">
  <dimension ref="A1:I35"/>
  <sheetViews>
    <sheetView workbookViewId="0">
      <selection activeCell="D15" sqref="D15:E15"/>
    </sheetView>
  </sheetViews>
  <sheetFormatPr defaultRowHeight="18.75" x14ac:dyDescent="0.4"/>
  <cols>
    <col min="2" max="2" width="8.5" customWidth="1"/>
    <col min="3" max="3" width="12.75" customWidth="1"/>
    <col min="4" max="4" width="4.25" customWidth="1"/>
    <col min="5" max="5" width="15.5" customWidth="1"/>
    <col min="6" max="6" width="12.625" customWidth="1"/>
  </cols>
  <sheetData>
    <row r="1" spans="1:9" ht="25.5" x14ac:dyDescent="0.4">
      <c r="A1" s="45" t="s">
        <v>33</v>
      </c>
      <c r="B1" s="45"/>
      <c r="C1" s="45"/>
      <c r="D1" s="45"/>
      <c r="E1" s="45"/>
      <c r="F1" s="45"/>
      <c r="G1" s="45"/>
      <c r="H1" s="45"/>
      <c r="I1" s="14"/>
    </row>
    <row r="2" spans="1:9" ht="14.25" customHeight="1" x14ac:dyDescent="0.4">
      <c r="C2" s="42"/>
      <c r="D2" s="42"/>
      <c r="E2" s="42"/>
      <c r="F2" s="42"/>
      <c r="G2" s="42"/>
      <c r="H2" s="42"/>
      <c r="I2" s="42"/>
    </row>
    <row r="3" spans="1:9" ht="20.25" x14ac:dyDescent="0.4">
      <c r="C3" s="33" t="s">
        <v>74</v>
      </c>
    </row>
    <row r="4" spans="1:9" ht="27.75" x14ac:dyDescent="0.4">
      <c r="C4" s="48" t="s">
        <v>69</v>
      </c>
      <c r="D4" s="48"/>
      <c r="E4" s="31" t="s">
        <v>50</v>
      </c>
      <c r="F4" t="s">
        <v>51</v>
      </c>
    </row>
    <row r="5" spans="1:9" ht="24" customHeight="1" x14ac:dyDescent="0.4">
      <c r="C5" s="48" t="s">
        <v>70</v>
      </c>
      <c r="D5" s="48"/>
      <c r="E5" s="48"/>
      <c r="F5" s="48"/>
      <c r="G5" s="7"/>
    </row>
    <row r="6" spans="1:9" x14ac:dyDescent="0.4">
      <c r="C6" t="s">
        <v>65</v>
      </c>
      <c r="F6" s="8"/>
      <c r="G6" s="7"/>
    </row>
    <row r="7" spans="1:9" x14ac:dyDescent="0.4">
      <c r="C7" t="s">
        <v>66</v>
      </c>
      <c r="F7" s="8"/>
      <c r="G7" s="7"/>
    </row>
    <row r="8" spans="1:9" x14ac:dyDescent="0.4">
      <c r="F8" s="8"/>
      <c r="G8" s="7"/>
    </row>
    <row r="9" spans="1:9" ht="18" customHeight="1" x14ac:dyDescent="0.4">
      <c r="C9" t="s">
        <v>72</v>
      </c>
    </row>
    <row r="10" spans="1:9" x14ac:dyDescent="0.4">
      <c r="C10" s="15" t="s">
        <v>35</v>
      </c>
      <c r="D10" s="49" t="s">
        <v>47</v>
      </c>
      <c r="E10" s="51"/>
      <c r="F10" s="17" t="s">
        <v>48</v>
      </c>
    </row>
    <row r="11" spans="1:9" ht="24" x14ac:dyDescent="0.4">
      <c r="C11" s="43" t="s">
        <v>36</v>
      </c>
      <c r="D11" s="52">
        <v>102375</v>
      </c>
      <c r="E11" s="54"/>
      <c r="F11" s="43" t="s">
        <v>42</v>
      </c>
    </row>
    <row r="12" spans="1:9" ht="24" x14ac:dyDescent="0.4">
      <c r="C12" s="43" t="s">
        <v>37</v>
      </c>
      <c r="D12" s="52">
        <f t="shared" ref="D12:D16" si="0">97500*1.05</f>
        <v>102375</v>
      </c>
      <c r="E12" s="54"/>
      <c r="F12" s="43" t="s">
        <v>43</v>
      </c>
    </row>
    <row r="13" spans="1:9" ht="24" x14ac:dyDescent="0.4">
      <c r="C13" s="43" t="s">
        <v>38</v>
      </c>
      <c r="D13" s="52">
        <f t="shared" si="0"/>
        <v>102375</v>
      </c>
      <c r="E13" s="54"/>
      <c r="F13" s="43" t="s">
        <v>44</v>
      </c>
    </row>
    <row r="14" spans="1:9" ht="24" x14ac:dyDescent="0.4">
      <c r="C14" s="43" t="s">
        <v>39</v>
      </c>
      <c r="D14" s="52">
        <f t="shared" si="0"/>
        <v>102375</v>
      </c>
      <c r="E14" s="54"/>
      <c r="F14" s="43" t="s">
        <v>45</v>
      </c>
    </row>
    <row r="15" spans="1:9" ht="24" x14ac:dyDescent="0.4">
      <c r="C15" s="43" t="s">
        <v>40</v>
      </c>
      <c r="D15" s="52">
        <f t="shared" si="0"/>
        <v>102375</v>
      </c>
      <c r="E15" s="54"/>
      <c r="F15" s="43" t="s">
        <v>4</v>
      </c>
    </row>
    <row r="16" spans="1:9" ht="24" x14ac:dyDescent="0.4">
      <c r="C16" s="43" t="s">
        <v>41</v>
      </c>
      <c r="D16" s="52">
        <f t="shared" si="0"/>
        <v>102375</v>
      </c>
      <c r="E16" s="54"/>
      <c r="F16" s="43" t="s">
        <v>46</v>
      </c>
    </row>
    <row r="17" spans="3:6" ht="24" x14ac:dyDescent="0.4">
      <c r="C17" s="13" t="s">
        <v>49</v>
      </c>
      <c r="D17" s="55">
        <f>SUM(D11:E16)</f>
        <v>614250</v>
      </c>
      <c r="E17" s="55"/>
      <c r="F17" s="43"/>
    </row>
    <row r="18" spans="3:6" ht="6.95" customHeight="1" x14ac:dyDescent="0.4"/>
    <row r="19" spans="3:6" x14ac:dyDescent="0.4">
      <c r="C19" s="16" t="s">
        <v>52</v>
      </c>
      <c r="D19" s="49" t="s">
        <v>47</v>
      </c>
      <c r="E19" s="51"/>
      <c r="F19" s="17" t="s">
        <v>48</v>
      </c>
    </row>
    <row r="20" spans="3:6" ht="24" x14ac:dyDescent="0.4">
      <c r="C20" s="43" t="s">
        <v>53</v>
      </c>
      <c r="D20" s="52">
        <v>102375</v>
      </c>
      <c r="E20" s="54"/>
      <c r="F20" s="43" t="s">
        <v>59</v>
      </c>
    </row>
    <row r="21" spans="3:6" ht="24" x14ac:dyDescent="0.4">
      <c r="C21" s="43" t="s">
        <v>54</v>
      </c>
      <c r="D21" s="52">
        <f t="shared" ref="D21:D25" si="1">97500*1.05</f>
        <v>102375</v>
      </c>
      <c r="E21" s="54"/>
      <c r="F21" s="43" t="s">
        <v>60</v>
      </c>
    </row>
    <row r="22" spans="3:6" ht="24" x14ac:dyDescent="0.4">
      <c r="C22" s="43" t="s">
        <v>55</v>
      </c>
      <c r="D22" s="52">
        <f t="shared" si="1"/>
        <v>102375</v>
      </c>
      <c r="E22" s="54"/>
      <c r="F22" s="43" t="s">
        <v>61</v>
      </c>
    </row>
    <row r="23" spans="3:6" ht="24" x14ac:dyDescent="0.4">
      <c r="C23" s="43" t="s">
        <v>56</v>
      </c>
      <c r="D23" s="52">
        <f t="shared" si="1"/>
        <v>102375</v>
      </c>
      <c r="E23" s="54"/>
      <c r="F23" s="43" t="s">
        <v>62</v>
      </c>
    </row>
    <row r="24" spans="3:6" ht="24" x14ac:dyDescent="0.4">
      <c r="C24" s="43" t="s">
        <v>57</v>
      </c>
      <c r="D24" s="52">
        <f t="shared" si="1"/>
        <v>102375</v>
      </c>
      <c r="E24" s="54"/>
      <c r="F24" s="43" t="s">
        <v>19</v>
      </c>
    </row>
    <row r="25" spans="3:6" ht="24" x14ac:dyDescent="0.4">
      <c r="C25" s="43" t="s">
        <v>58</v>
      </c>
      <c r="D25" s="52">
        <f t="shared" si="1"/>
        <v>102375</v>
      </c>
      <c r="E25" s="54"/>
      <c r="F25" s="43" t="s">
        <v>63</v>
      </c>
    </row>
    <row r="26" spans="3:6" ht="24" x14ac:dyDescent="0.4">
      <c r="C26" s="13" t="s">
        <v>49</v>
      </c>
      <c r="D26" s="55">
        <f>SUM(D20:E25)</f>
        <v>614250</v>
      </c>
      <c r="E26" s="55"/>
      <c r="F26" s="43"/>
    </row>
    <row r="27" spans="3:6" ht="6.95" customHeight="1" x14ac:dyDescent="0.4"/>
    <row r="28" spans="3:6" x14ac:dyDescent="0.4">
      <c r="C28" s="32" t="s">
        <v>64</v>
      </c>
      <c r="D28" s="49" t="s">
        <v>47</v>
      </c>
      <c r="E28" s="51"/>
      <c r="F28" s="17" t="s">
        <v>48</v>
      </c>
    </row>
    <row r="29" spans="3:6" ht="24" x14ac:dyDescent="0.4">
      <c r="C29" s="43" t="s">
        <v>36</v>
      </c>
      <c r="D29" s="52">
        <v>102375</v>
      </c>
      <c r="E29" s="54"/>
      <c r="F29" s="43" t="s">
        <v>42</v>
      </c>
    </row>
    <row r="30" spans="3:6" ht="24" x14ac:dyDescent="0.4">
      <c r="C30" s="43" t="s">
        <v>37</v>
      </c>
      <c r="D30" s="52">
        <f t="shared" ref="D30:D34" si="2">97500*1.05</f>
        <v>102375</v>
      </c>
      <c r="E30" s="54"/>
      <c r="F30" s="43" t="s">
        <v>43</v>
      </c>
    </row>
    <row r="31" spans="3:6" ht="24" x14ac:dyDescent="0.4">
      <c r="C31" s="43" t="s">
        <v>38</v>
      </c>
      <c r="D31" s="52">
        <f t="shared" si="2"/>
        <v>102375</v>
      </c>
      <c r="E31" s="54"/>
      <c r="F31" s="43" t="s">
        <v>44</v>
      </c>
    </row>
    <row r="32" spans="3:6" ht="24" x14ac:dyDescent="0.4">
      <c r="C32" s="43" t="s">
        <v>39</v>
      </c>
      <c r="D32" s="52">
        <f t="shared" si="2"/>
        <v>102375</v>
      </c>
      <c r="E32" s="54"/>
      <c r="F32" s="43" t="s">
        <v>45</v>
      </c>
    </row>
    <row r="33" spans="3:6" ht="24" x14ac:dyDescent="0.4">
      <c r="C33" s="43" t="s">
        <v>40</v>
      </c>
      <c r="D33" s="52">
        <f t="shared" si="2"/>
        <v>102375</v>
      </c>
      <c r="E33" s="54"/>
      <c r="F33" s="43" t="s">
        <v>4</v>
      </c>
    </row>
    <row r="34" spans="3:6" ht="24" x14ac:dyDescent="0.4">
      <c r="C34" s="43" t="s">
        <v>41</v>
      </c>
      <c r="D34" s="52">
        <f t="shared" si="2"/>
        <v>102375</v>
      </c>
      <c r="E34" s="54"/>
      <c r="F34" s="43" t="s">
        <v>46</v>
      </c>
    </row>
    <row r="35" spans="3:6" ht="24" x14ac:dyDescent="0.4">
      <c r="C35" s="13" t="s">
        <v>49</v>
      </c>
      <c r="D35" s="55">
        <f>SUM(D29:E34)</f>
        <v>614250</v>
      </c>
      <c r="E35" s="55"/>
      <c r="F35" s="43"/>
    </row>
  </sheetData>
  <mergeCells count="27">
    <mergeCell ref="D33:E33"/>
    <mergeCell ref="D34:E34"/>
    <mergeCell ref="D35:E35"/>
    <mergeCell ref="D26:E26"/>
    <mergeCell ref="D28:E28"/>
    <mergeCell ref="D29:E29"/>
    <mergeCell ref="D30:E30"/>
    <mergeCell ref="D31:E31"/>
    <mergeCell ref="D32:E32"/>
    <mergeCell ref="D25:E25"/>
    <mergeCell ref="D13:E13"/>
    <mergeCell ref="D14:E14"/>
    <mergeCell ref="D15:E15"/>
    <mergeCell ref="D16:E16"/>
    <mergeCell ref="D17:E17"/>
    <mergeCell ref="D19:E19"/>
    <mergeCell ref="D20:E20"/>
    <mergeCell ref="D21:E21"/>
    <mergeCell ref="D22:E22"/>
    <mergeCell ref="D23:E23"/>
    <mergeCell ref="D24:E24"/>
    <mergeCell ref="D12:E12"/>
    <mergeCell ref="A1:H1"/>
    <mergeCell ref="C4:D4"/>
    <mergeCell ref="C5:F5"/>
    <mergeCell ref="D10:E10"/>
    <mergeCell ref="D11:E11"/>
  </mergeCells>
  <phoneticPr fontId="2"/>
  <pageMargins left="0.51181102362204722" right="0.51181102362204722" top="0.15748031496062992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48169-6961-43A2-8E1E-A4C809F85EBC}">
  <dimension ref="A1:H18"/>
  <sheetViews>
    <sheetView workbookViewId="0">
      <selection activeCell="K8" sqref="K8"/>
    </sheetView>
  </sheetViews>
  <sheetFormatPr defaultRowHeight="18.75" x14ac:dyDescent="0.4"/>
  <cols>
    <col min="2" max="2" width="8.5" customWidth="1"/>
    <col min="3" max="3" width="12.75" customWidth="1"/>
    <col min="4" max="4" width="21.5" customWidth="1"/>
    <col min="5" max="5" width="12.625" customWidth="1"/>
  </cols>
  <sheetData>
    <row r="1" spans="1:8" ht="25.5" x14ac:dyDescent="0.4">
      <c r="A1" s="45" t="s">
        <v>33</v>
      </c>
      <c r="B1" s="45"/>
      <c r="C1" s="45"/>
      <c r="D1" s="45"/>
      <c r="E1" s="45"/>
      <c r="F1" s="45"/>
      <c r="G1" s="45"/>
      <c r="H1" s="14"/>
    </row>
    <row r="2" spans="1:8" ht="14.25" customHeight="1" x14ac:dyDescent="0.4">
      <c r="C2" s="42"/>
      <c r="D2" s="42"/>
      <c r="E2" s="42"/>
      <c r="F2" s="42"/>
      <c r="G2" s="42"/>
      <c r="H2" s="42"/>
    </row>
    <row r="3" spans="1:8" ht="20.25" x14ac:dyDescent="0.4">
      <c r="C3" s="33" t="s">
        <v>73</v>
      </c>
    </row>
    <row r="4" spans="1:8" ht="27.75" x14ac:dyDescent="0.4">
      <c r="C4" s="40" t="s">
        <v>69</v>
      </c>
      <c r="D4" s="34" t="s">
        <v>75</v>
      </c>
      <c r="E4" t="s">
        <v>51</v>
      </c>
    </row>
    <row r="5" spans="1:8" ht="24" customHeight="1" x14ac:dyDescent="0.4">
      <c r="C5" s="48" t="s">
        <v>70</v>
      </c>
      <c r="D5" s="48"/>
      <c r="E5" s="48"/>
      <c r="F5" s="7"/>
    </row>
    <row r="6" spans="1:8" x14ac:dyDescent="0.4">
      <c r="C6" t="s">
        <v>65</v>
      </c>
      <c r="E6" s="8"/>
      <c r="F6" s="7"/>
    </row>
    <row r="7" spans="1:8" x14ac:dyDescent="0.4">
      <c r="C7" t="s">
        <v>66</v>
      </c>
      <c r="E7" s="8"/>
      <c r="F7" s="7"/>
    </row>
    <row r="8" spans="1:8" x14ac:dyDescent="0.4">
      <c r="E8" s="8"/>
      <c r="F8" s="7"/>
    </row>
    <row r="9" spans="1:8" ht="18" customHeight="1" x14ac:dyDescent="0.4">
      <c r="C9" t="s">
        <v>72</v>
      </c>
    </row>
    <row r="10" spans="1:8" x14ac:dyDescent="0.4">
      <c r="C10" s="15" t="s">
        <v>35</v>
      </c>
      <c r="D10" s="17" t="s">
        <v>47</v>
      </c>
      <c r="E10" s="17" t="s">
        <v>48</v>
      </c>
    </row>
    <row r="11" spans="1:8" ht="24" x14ac:dyDescent="0.4">
      <c r="C11" s="43" t="s">
        <v>36</v>
      </c>
      <c r="D11" s="39">
        <v>98000</v>
      </c>
      <c r="E11" s="43" t="s">
        <v>42</v>
      </c>
    </row>
    <row r="12" spans="1:8" ht="24" x14ac:dyDescent="0.4">
      <c r="C12" s="43" t="s">
        <v>37</v>
      </c>
      <c r="D12" s="39">
        <v>98000</v>
      </c>
      <c r="E12" s="43" t="s">
        <v>43</v>
      </c>
    </row>
    <row r="13" spans="1:8" ht="24" x14ac:dyDescent="0.4">
      <c r="C13" s="43" t="s">
        <v>38</v>
      </c>
      <c r="D13" s="39">
        <v>98000</v>
      </c>
      <c r="E13" s="43" t="s">
        <v>44</v>
      </c>
    </row>
    <row r="14" spans="1:8" ht="24" x14ac:dyDescent="0.4">
      <c r="C14" s="43" t="s">
        <v>39</v>
      </c>
      <c r="D14" s="39">
        <v>98000</v>
      </c>
      <c r="E14" s="43" t="s">
        <v>45</v>
      </c>
    </row>
    <row r="15" spans="1:8" ht="24" x14ac:dyDescent="0.4">
      <c r="C15" s="43" t="s">
        <v>40</v>
      </c>
      <c r="D15" s="39">
        <v>98000</v>
      </c>
      <c r="E15" s="43" t="s">
        <v>4</v>
      </c>
    </row>
    <row r="16" spans="1:8" ht="24" x14ac:dyDescent="0.4">
      <c r="C16" s="43" t="s">
        <v>41</v>
      </c>
      <c r="D16" s="39">
        <v>98000</v>
      </c>
      <c r="E16" s="43" t="s">
        <v>46</v>
      </c>
    </row>
    <row r="17" spans="3:5" ht="24" x14ac:dyDescent="0.4">
      <c r="C17" s="13" t="s">
        <v>49</v>
      </c>
      <c r="D17" s="38">
        <v>588000</v>
      </c>
      <c r="E17" s="43"/>
    </row>
    <row r="18" spans="3:5" ht="6.95" customHeight="1" x14ac:dyDescent="0.4"/>
  </sheetData>
  <mergeCells count="2">
    <mergeCell ref="A1:G1"/>
    <mergeCell ref="C5:E5"/>
  </mergeCells>
  <phoneticPr fontId="2"/>
  <pageMargins left="0.47244094488188981" right="0.39370078740157483" top="0.94488188976377963" bottom="0.9448818897637796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77A6-7B1A-4EB2-85D3-3C5697769E8C}">
  <dimension ref="A1:O63"/>
  <sheetViews>
    <sheetView topLeftCell="A9" workbookViewId="0">
      <selection activeCell="J11" sqref="J11"/>
    </sheetView>
  </sheetViews>
  <sheetFormatPr defaultRowHeight="18.75" x14ac:dyDescent="0.4"/>
  <cols>
    <col min="2" max="2" width="3.75" customWidth="1"/>
    <col min="3" max="3" width="12.75" customWidth="1"/>
    <col min="4" max="5" width="4.25" customWidth="1"/>
    <col min="6" max="6" width="15.5" customWidth="1"/>
    <col min="7" max="7" width="12.625" customWidth="1"/>
    <col min="11" max="11" width="11.25" customWidth="1"/>
  </cols>
  <sheetData>
    <row r="1" spans="1:10" ht="25.5" x14ac:dyDescent="0.4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14"/>
    </row>
    <row r="2" spans="1:10" ht="14.25" customHeight="1" x14ac:dyDescent="0.4">
      <c r="C2" s="42"/>
      <c r="D2" s="42"/>
      <c r="E2" s="42"/>
      <c r="F2" s="42"/>
      <c r="G2" s="42"/>
      <c r="H2" s="42"/>
      <c r="I2" s="42"/>
      <c r="J2" s="42"/>
    </row>
    <row r="3" spans="1:10" ht="20.25" x14ac:dyDescent="0.4">
      <c r="C3" s="33" t="s">
        <v>71</v>
      </c>
    </row>
    <row r="4" spans="1:10" ht="24.75" x14ac:dyDescent="0.4">
      <c r="C4" s="48" t="s">
        <v>69</v>
      </c>
      <c r="D4" s="48"/>
      <c r="E4" s="19" t="s">
        <v>14</v>
      </c>
      <c r="F4" s="35" t="s">
        <v>67</v>
      </c>
      <c r="G4" t="s">
        <v>51</v>
      </c>
    </row>
    <row r="5" spans="1:10" ht="24.75" x14ac:dyDescent="0.4">
      <c r="C5" s="48"/>
      <c r="D5" s="48"/>
      <c r="E5" s="20" t="s">
        <v>13</v>
      </c>
      <c r="F5" s="36" t="s">
        <v>68</v>
      </c>
      <c r="G5" t="s">
        <v>51</v>
      </c>
    </row>
    <row r="6" spans="1:10" ht="6" customHeight="1" x14ac:dyDescent="0.4">
      <c r="C6" s="40"/>
      <c r="D6" s="40"/>
      <c r="E6" s="20"/>
      <c r="F6" s="18"/>
    </row>
    <row r="7" spans="1:10" ht="24" customHeight="1" x14ac:dyDescent="0.4">
      <c r="C7" s="48" t="s">
        <v>70</v>
      </c>
      <c r="D7" s="48"/>
      <c r="E7" s="48"/>
      <c r="F7" s="48"/>
      <c r="G7" s="48"/>
      <c r="H7" s="7"/>
    </row>
    <row r="8" spans="1:10" x14ac:dyDescent="0.4">
      <c r="C8" s="37" t="s">
        <v>65</v>
      </c>
      <c r="G8" s="8"/>
      <c r="H8" s="7"/>
    </row>
    <row r="9" spans="1:10" x14ac:dyDescent="0.4">
      <c r="C9" t="s">
        <v>66</v>
      </c>
      <c r="G9" s="8"/>
      <c r="H9" s="7"/>
    </row>
    <row r="10" spans="1:10" x14ac:dyDescent="0.4">
      <c r="G10" s="8"/>
      <c r="H10" s="7"/>
    </row>
    <row r="11" spans="1:10" ht="16.5" customHeight="1" x14ac:dyDescent="0.4">
      <c r="C11" t="s">
        <v>72</v>
      </c>
    </row>
    <row r="12" spans="1:10" x14ac:dyDescent="0.4">
      <c r="B12" s="24"/>
      <c r="C12" s="25"/>
      <c r="D12" s="46"/>
      <c r="E12" s="46"/>
      <c r="F12" s="46"/>
      <c r="G12" s="41"/>
      <c r="H12" s="24"/>
    </row>
    <row r="13" spans="1:10" ht="24" x14ac:dyDescent="0.4">
      <c r="C13" s="21"/>
      <c r="D13" s="47"/>
      <c r="E13" s="47"/>
      <c r="F13" s="47"/>
      <c r="G13" s="21"/>
    </row>
    <row r="14" spans="1:10" ht="24" x14ac:dyDescent="0.4">
      <c r="C14" s="21"/>
      <c r="D14" s="47"/>
      <c r="E14" s="47"/>
      <c r="F14" s="47"/>
      <c r="G14" s="21"/>
    </row>
    <row r="15" spans="1:10" ht="24" x14ac:dyDescent="0.4">
      <c r="C15" s="21"/>
      <c r="D15" s="47"/>
      <c r="E15" s="47"/>
      <c r="F15" s="47"/>
      <c r="G15" s="21"/>
    </row>
    <row r="16" spans="1:10" ht="24" x14ac:dyDescent="0.4">
      <c r="C16" s="21"/>
      <c r="D16" s="47"/>
      <c r="E16" s="47"/>
      <c r="F16" s="47"/>
      <c r="G16" s="21"/>
    </row>
    <row r="17" spans="3:7" ht="24" x14ac:dyDescent="0.4">
      <c r="C17" s="21"/>
      <c r="D17" s="47"/>
      <c r="E17" s="47"/>
      <c r="F17" s="47"/>
      <c r="G17" s="21"/>
    </row>
    <row r="18" spans="3:7" ht="24" x14ac:dyDescent="0.4">
      <c r="C18" s="21"/>
      <c r="D18" s="47"/>
      <c r="E18" s="47"/>
      <c r="F18" s="47"/>
      <c r="G18" s="21"/>
    </row>
    <row r="19" spans="3:7" ht="24" x14ac:dyDescent="0.4">
      <c r="C19" s="41"/>
      <c r="D19" s="47"/>
      <c r="E19" s="47"/>
      <c r="F19" s="47"/>
      <c r="G19" s="21"/>
    </row>
    <row r="20" spans="3:7" ht="6.95" customHeight="1" x14ac:dyDescent="0.4">
      <c r="C20" s="23"/>
      <c r="D20" s="23"/>
      <c r="E20" s="23"/>
      <c r="F20" s="23"/>
      <c r="G20" s="23"/>
    </row>
    <row r="21" spans="3:7" x14ac:dyDescent="0.4">
      <c r="C21" s="25"/>
      <c r="D21" s="46"/>
      <c r="E21" s="46"/>
      <c r="F21" s="46"/>
      <c r="G21" s="41"/>
    </row>
    <row r="22" spans="3:7" ht="24" x14ac:dyDescent="0.4">
      <c r="C22" s="21"/>
      <c r="D22" s="47"/>
      <c r="E22" s="47"/>
      <c r="F22" s="47"/>
      <c r="G22" s="21"/>
    </row>
    <row r="23" spans="3:7" ht="24" x14ac:dyDescent="0.4">
      <c r="C23" s="21"/>
      <c r="D23" s="47"/>
      <c r="E23" s="47"/>
      <c r="F23" s="47"/>
      <c r="G23" s="21"/>
    </row>
    <row r="24" spans="3:7" ht="24" x14ac:dyDescent="0.4">
      <c r="C24" s="21"/>
      <c r="D24" s="47"/>
      <c r="E24" s="47"/>
      <c r="F24" s="47"/>
      <c r="G24" s="21"/>
    </row>
    <row r="25" spans="3:7" ht="24" x14ac:dyDescent="0.4">
      <c r="C25" s="21"/>
      <c r="D25" s="47"/>
      <c r="E25" s="47"/>
      <c r="F25" s="47"/>
      <c r="G25" s="21"/>
    </row>
    <row r="26" spans="3:7" ht="24" x14ac:dyDescent="0.4">
      <c r="C26" s="21"/>
      <c r="D26" s="47"/>
      <c r="E26" s="47"/>
      <c r="F26" s="47"/>
      <c r="G26" s="21"/>
    </row>
    <row r="27" spans="3:7" ht="24" x14ac:dyDescent="0.4">
      <c r="C27" s="21"/>
      <c r="D27" s="47"/>
      <c r="E27" s="47"/>
      <c r="F27" s="47"/>
      <c r="G27" s="21"/>
    </row>
    <row r="28" spans="3:7" ht="24" x14ac:dyDescent="0.4">
      <c r="C28" s="41"/>
      <c r="D28" s="47"/>
      <c r="E28" s="47"/>
      <c r="F28" s="47"/>
      <c r="G28" s="21"/>
    </row>
    <row r="29" spans="3:7" ht="6.95" customHeight="1" x14ac:dyDescent="0.4">
      <c r="C29" s="23"/>
      <c r="D29" s="23"/>
      <c r="E29" s="23"/>
      <c r="F29" s="23"/>
      <c r="G29" s="23"/>
    </row>
    <row r="30" spans="3:7" x14ac:dyDescent="0.4">
      <c r="C30" s="25"/>
      <c r="D30" s="46"/>
      <c r="E30" s="46"/>
      <c r="F30" s="46"/>
      <c r="G30" s="41"/>
    </row>
    <row r="31" spans="3:7" ht="24" x14ac:dyDescent="0.4">
      <c r="C31" s="21"/>
      <c r="D31" s="47"/>
      <c r="E31" s="47"/>
      <c r="F31" s="47"/>
      <c r="G31" s="21"/>
    </row>
    <row r="32" spans="3:7" ht="24" x14ac:dyDescent="0.4">
      <c r="C32" s="21"/>
      <c r="D32" s="47"/>
      <c r="E32" s="47"/>
      <c r="F32" s="47"/>
      <c r="G32" s="21"/>
    </row>
    <row r="33" spans="3:15" ht="24" x14ac:dyDescent="0.4">
      <c r="C33" s="21"/>
      <c r="D33" s="47"/>
      <c r="E33" s="47"/>
      <c r="F33" s="47"/>
      <c r="G33" s="21"/>
    </row>
    <row r="34" spans="3:15" ht="24" x14ac:dyDescent="0.4">
      <c r="C34" s="21"/>
      <c r="D34" s="47"/>
      <c r="E34" s="47"/>
      <c r="F34" s="47"/>
      <c r="G34" s="21"/>
    </row>
    <row r="35" spans="3:15" ht="24" x14ac:dyDescent="0.4">
      <c r="C35" s="21"/>
      <c r="D35" s="47"/>
      <c r="E35" s="47"/>
      <c r="F35" s="47"/>
      <c r="G35" s="21"/>
    </row>
    <row r="36" spans="3:15" ht="24" x14ac:dyDescent="0.4">
      <c r="C36" s="21"/>
      <c r="D36" s="47"/>
      <c r="E36" s="47"/>
      <c r="F36" s="47"/>
      <c r="G36" s="21"/>
    </row>
    <row r="37" spans="3:15" ht="24" x14ac:dyDescent="0.4">
      <c r="C37" s="41"/>
      <c r="D37" s="47"/>
      <c r="E37" s="47"/>
      <c r="F37" s="47"/>
      <c r="G37" s="21"/>
    </row>
    <row r="38" spans="3:15" x14ac:dyDescent="0.4">
      <c r="K38" s="15" t="s">
        <v>35</v>
      </c>
      <c r="L38" s="49" t="s">
        <v>47</v>
      </c>
      <c r="M38" s="50"/>
      <c r="N38" s="51"/>
      <c r="O38" s="17" t="s">
        <v>48</v>
      </c>
    </row>
    <row r="39" spans="3:15" ht="24" x14ac:dyDescent="0.4">
      <c r="K39" s="43" t="s">
        <v>36</v>
      </c>
      <c r="L39" s="52">
        <v>29751</v>
      </c>
      <c r="M39" s="53"/>
      <c r="N39" s="54"/>
      <c r="O39" s="43" t="s">
        <v>42</v>
      </c>
    </row>
    <row r="40" spans="3:15" ht="24" x14ac:dyDescent="0.4">
      <c r="K40" s="43" t="s">
        <v>37</v>
      </c>
      <c r="L40" s="52">
        <v>29751</v>
      </c>
      <c r="M40" s="53"/>
      <c r="N40" s="54"/>
      <c r="O40" s="43" t="s">
        <v>43</v>
      </c>
    </row>
    <row r="41" spans="3:15" ht="24" x14ac:dyDescent="0.4">
      <c r="K41" s="43" t="s">
        <v>38</v>
      </c>
      <c r="L41" s="52">
        <v>29750</v>
      </c>
      <c r="M41" s="53"/>
      <c r="N41" s="54"/>
      <c r="O41" s="43" t="s">
        <v>44</v>
      </c>
    </row>
    <row r="42" spans="3:15" ht="24" x14ac:dyDescent="0.4">
      <c r="K42" s="43" t="s">
        <v>39</v>
      </c>
      <c r="L42" s="52">
        <v>29750</v>
      </c>
      <c r="M42" s="53"/>
      <c r="N42" s="54"/>
      <c r="O42" s="43" t="s">
        <v>45</v>
      </c>
    </row>
    <row r="43" spans="3:15" ht="24" x14ac:dyDescent="0.4">
      <c r="K43" s="43" t="s">
        <v>40</v>
      </c>
      <c r="L43" s="52">
        <v>29750</v>
      </c>
      <c r="M43" s="53"/>
      <c r="N43" s="54"/>
      <c r="O43" s="43" t="s">
        <v>4</v>
      </c>
    </row>
    <row r="44" spans="3:15" ht="24" x14ac:dyDescent="0.4">
      <c r="K44" s="43" t="s">
        <v>41</v>
      </c>
      <c r="L44" s="52">
        <v>29750</v>
      </c>
      <c r="M44" s="53"/>
      <c r="N44" s="54"/>
      <c r="O44" s="43" t="s">
        <v>46</v>
      </c>
    </row>
    <row r="45" spans="3:15" ht="24" x14ac:dyDescent="0.4">
      <c r="K45" s="13" t="s">
        <v>49</v>
      </c>
      <c r="L45" s="55">
        <v>178500</v>
      </c>
      <c r="M45" s="55"/>
      <c r="N45" s="55"/>
      <c r="O45" s="43"/>
    </row>
    <row r="46" spans="3:15" ht="6.95" customHeight="1" x14ac:dyDescent="0.4"/>
    <row r="47" spans="3:15" x14ac:dyDescent="0.4">
      <c r="K47" s="16" t="s">
        <v>52</v>
      </c>
      <c r="L47" s="49" t="s">
        <v>47</v>
      </c>
      <c r="M47" s="50"/>
      <c r="N47" s="51"/>
      <c r="O47" s="17" t="s">
        <v>48</v>
      </c>
    </row>
    <row r="48" spans="3:15" ht="24" x14ac:dyDescent="0.4">
      <c r="K48" s="43" t="s">
        <v>53</v>
      </c>
      <c r="L48" s="52">
        <v>38500</v>
      </c>
      <c r="M48" s="53"/>
      <c r="N48" s="54"/>
      <c r="O48" s="43" t="s">
        <v>59</v>
      </c>
    </row>
    <row r="49" spans="11:15" ht="24" x14ac:dyDescent="0.4">
      <c r="K49" s="43" t="s">
        <v>54</v>
      </c>
      <c r="L49" s="52">
        <v>38500</v>
      </c>
      <c r="M49" s="53"/>
      <c r="N49" s="54"/>
      <c r="O49" s="43" t="s">
        <v>60</v>
      </c>
    </row>
    <row r="50" spans="11:15" ht="24" x14ac:dyDescent="0.4">
      <c r="K50" s="43" t="s">
        <v>55</v>
      </c>
      <c r="L50" s="52">
        <v>38500</v>
      </c>
      <c r="M50" s="53"/>
      <c r="N50" s="54"/>
      <c r="O50" s="43" t="s">
        <v>61</v>
      </c>
    </row>
    <row r="51" spans="11:15" ht="24" x14ac:dyDescent="0.4">
      <c r="K51" s="43" t="s">
        <v>56</v>
      </c>
      <c r="L51" s="52">
        <v>38500</v>
      </c>
      <c r="M51" s="53"/>
      <c r="N51" s="54"/>
      <c r="O51" s="43" t="s">
        <v>62</v>
      </c>
    </row>
    <row r="52" spans="11:15" ht="24" x14ac:dyDescent="0.4">
      <c r="K52" s="43" t="s">
        <v>57</v>
      </c>
      <c r="L52" s="52">
        <v>38499</v>
      </c>
      <c r="M52" s="53"/>
      <c r="N52" s="54"/>
      <c r="O52" s="43" t="s">
        <v>19</v>
      </c>
    </row>
    <row r="53" spans="11:15" ht="24" x14ac:dyDescent="0.4">
      <c r="K53" s="43" t="s">
        <v>58</v>
      </c>
      <c r="L53" s="52">
        <v>38499</v>
      </c>
      <c r="M53" s="53"/>
      <c r="N53" s="54"/>
      <c r="O53" s="43" t="s">
        <v>63</v>
      </c>
    </row>
    <row r="54" spans="11:15" ht="24" x14ac:dyDescent="0.4">
      <c r="K54" s="13" t="s">
        <v>49</v>
      </c>
      <c r="L54" s="55">
        <v>231000</v>
      </c>
      <c r="M54" s="55"/>
      <c r="N54" s="55"/>
      <c r="O54" s="43"/>
    </row>
    <row r="55" spans="11:15" ht="6.95" customHeight="1" x14ac:dyDescent="0.4"/>
    <row r="56" spans="11:15" x14ac:dyDescent="0.4">
      <c r="K56" s="32" t="s">
        <v>64</v>
      </c>
      <c r="L56" s="49" t="s">
        <v>47</v>
      </c>
      <c r="M56" s="50"/>
      <c r="N56" s="51"/>
      <c r="O56" s="17" t="s">
        <v>48</v>
      </c>
    </row>
    <row r="57" spans="11:15" ht="24" x14ac:dyDescent="0.4">
      <c r="K57" s="43" t="s">
        <v>36</v>
      </c>
      <c r="L57" s="52">
        <v>29751</v>
      </c>
      <c r="M57" s="53"/>
      <c r="N57" s="54"/>
      <c r="O57" s="43" t="s">
        <v>42</v>
      </c>
    </row>
    <row r="58" spans="11:15" ht="24" x14ac:dyDescent="0.4">
      <c r="K58" s="43" t="s">
        <v>37</v>
      </c>
      <c r="L58" s="52">
        <v>29751</v>
      </c>
      <c r="M58" s="53"/>
      <c r="N58" s="54"/>
      <c r="O58" s="43" t="s">
        <v>43</v>
      </c>
    </row>
    <row r="59" spans="11:15" ht="24" x14ac:dyDescent="0.4">
      <c r="K59" s="43" t="s">
        <v>38</v>
      </c>
      <c r="L59" s="52">
        <v>29750</v>
      </c>
      <c r="M59" s="53"/>
      <c r="N59" s="54"/>
      <c r="O59" s="43" t="s">
        <v>44</v>
      </c>
    </row>
    <row r="60" spans="11:15" ht="24" x14ac:dyDescent="0.4">
      <c r="K60" s="43" t="s">
        <v>39</v>
      </c>
      <c r="L60" s="52">
        <v>29750</v>
      </c>
      <c r="M60" s="53"/>
      <c r="N60" s="54"/>
      <c r="O60" s="43" t="s">
        <v>45</v>
      </c>
    </row>
    <row r="61" spans="11:15" ht="24" x14ac:dyDescent="0.4">
      <c r="K61" s="43" t="s">
        <v>40</v>
      </c>
      <c r="L61" s="52">
        <v>29750</v>
      </c>
      <c r="M61" s="53"/>
      <c r="N61" s="54"/>
      <c r="O61" s="43" t="s">
        <v>4</v>
      </c>
    </row>
    <row r="62" spans="11:15" ht="24" x14ac:dyDescent="0.4">
      <c r="K62" s="43" t="s">
        <v>41</v>
      </c>
      <c r="L62" s="52">
        <v>29750</v>
      </c>
      <c r="M62" s="53"/>
      <c r="N62" s="54"/>
      <c r="O62" s="43" t="s">
        <v>46</v>
      </c>
    </row>
    <row r="63" spans="11:15" ht="24" x14ac:dyDescent="0.4">
      <c r="K63" s="13" t="s">
        <v>49</v>
      </c>
      <c r="L63" s="55">
        <v>178500</v>
      </c>
      <c r="M63" s="55"/>
      <c r="N63" s="55"/>
      <c r="O63" s="43"/>
    </row>
  </sheetData>
  <mergeCells count="51">
    <mergeCell ref="L61:N61"/>
    <mergeCell ref="L62:N62"/>
    <mergeCell ref="L63:N63"/>
    <mergeCell ref="L54:N54"/>
    <mergeCell ref="L56:N56"/>
    <mergeCell ref="L57:N57"/>
    <mergeCell ref="L58:N58"/>
    <mergeCell ref="L59:N59"/>
    <mergeCell ref="L60:N60"/>
    <mergeCell ref="L53:N53"/>
    <mergeCell ref="L41:N41"/>
    <mergeCell ref="L42:N42"/>
    <mergeCell ref="L43:N43"/>
    <mergeCell ref="L44:N44"/>
    <mergeCell ref="L45:N45"/>
    <mergeCell ref="L47:N47"/>
    <mergeCell ref="L48:N48"/>
    <mergeCell ref="L49:N49"/>
    <mergeCell ref="L50:N50"/>
    <mergeCell ref="L51:N51"/>
    <mergeCell ref="L52:N52"/>
    <mergeCell ref="L40:N40"/>
    <mergeCell ref="D28:F28"/>
    <mergeCell ref="D30:F30"/>
    <mergeCell ref="D31:F31"/>
    <mergeCell ref="D32:F32"/>
    <mergeCell ref="D33:F33"/>
    <mergeCell ref="D34:F34"/>
    <mergeCell ref="D35:F35"/>
    <mergeCell ref="D36:F36"/>
    <mergeCell ref="D37:F37"/>
    <mergeCell ref="L38:N38"/>
    <mergeCell ref="L39:N39"/>
    <mergeCell ref="D27:F27"/>
    <mergeCell ref="D15:F15"/>
    <mergeCell ref="D16:F16"/>
    <mergeCell ref="D17:F17"/>
    <mergeCell ref="D18:F18"/>
    <mergeCell ref="D19:F19"/>
    <mergeCell ref="D21:F21"/>
    <mergeCell ref="D22:F22"/>
    <mergeCell ref="D23:F23"/>
    <mergeCell ref="D24:F24"/>
    <mergeCell ref="D25:F25"/>
    <mergeCell ref="D26:F26"/>
    <mergeCell ref="D14:F14"/>
    <mergeCell ref="A1:I1"/>
    <mergeCell ref="C4:D5"/>
    <mergeCell ref="C7:G7"/>
    <mergeCell ref="D12:F12"/>
    <mergeCell ref="D13:F13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夜間部</vt:lpstr>
      <vt:lpstr>本科</vt:lpstr>
      <vt:lpstr>専修科</vt:lpstr>
      <vt:lpstr>角田先生作成</vt:lpstr>
      <vt:lpstr>専修科 (手数料）</vt:lpstr>
      <vt:lpstr>本科 (手数料)</vt:lpstr>
      <vt:lpstr>夜間部 (手数料）</vt:lpstr>
      <vt:lpstr>夜間部!Print_Area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角田</dc:creator>
  <cp:lastModifiedBy>ohash</cp:lastModifiedBy>
  <cp:lastPrinted>2020-03-05T07:00:57Z</cp:lastPrinted>
  <dcterms:created xsi:type="dcterms:W3CDTF">2019-09-03T08:20:23Z</dcterms:created>
  <dcterms:modified xsi:type="dcterms:W3CDTF">2020-07-10T01:11:30Z</dcterms:modified>
</cp:coreProperties>
</file>